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865" documentId="13_ncr:1_{F6CB121F-512D-4AA6-A0C1-0FB36C537598}" xr6:coauthVersionLast="47" xr6:coauthVersionMax="47" xr10:uidLastSave="{1AE13C78-EFC3-4D24-AE9E-01DBE2BD712B}"/>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100" i="6"/>
  <c r="I100" i="6"/>
  <c r="J100" i="6"/>
  <c r="L100" i="6"/>
  <c r="B101" i="6"/>
  <c r="I101" i="6"/>
  <c r="J101" i="6"/>
  <c r="L101"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<sst xmlns="http://schemas.openxmlformats.org/spreadsheetml/2006/main" count="178578" uniqueCount="39075">
  <si>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</si>
  <si>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</si>
  <si>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</si>
  <si>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</si>
  <si>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</si>
  <si>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</si>
  <si>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</si>
  <si>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</si>
  <si>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</si>
  <si>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</si>
  <si>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</si>
  <si>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</si>
  <si>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</si>
  <si>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</si>
  <si>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</si>
  <si>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</si>
  <si>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</si>
  <si>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</si>
  <si>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</si>
  <si>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</si>
  <si>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</si>
  <si>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</si>
  <si>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</si>
  <si>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</si>
  <si>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</si>
  <si>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</si>
  <si>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</si>
  <si>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</si>
  <si>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</si>
  <si>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</si>
  <si>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</si>
  <si>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</si>
  <si>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</si>
  <si>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</si>
  <si>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</si>
  <si>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</si>
  <si>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</si>
  <si>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</si>
  <si>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</si>
  <si>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</si>
  <si>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</si>
  <si>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</si>
  <si>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</si>
  <si>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</si>
  <si>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</si>
  <si>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</si>
  <si>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</si>
  <si>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</si>
  <si>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</si>
  <si>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</si>
  <si>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</si>
  <si>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</si>
  <si>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</si>
  <si>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</si>
  <si>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</si>
  <si>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</si>
  <si>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</si>
  <si>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</si>
  <si>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</si>
  <si>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</si>
  <si>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</si>
  <si>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</si>
  <si>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</si>
  <si>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</si>
  <si>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</si>
  <si>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</si>
  <si>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</si>
  <si>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</si>
  <si>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</si>
  <si>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</si>
  <si>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</si>
  <si>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</si>
  <si>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</si>
  <si>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</si>
  <si>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</si>
  <si>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</si>
  <si>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</si>
  <si>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</si>
  <si>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</si>
  <si>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</si>
  <si>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</si>
  <si>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</si>
  <si>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</si>
  <si>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</si>
  <si>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</si>
  <si>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</si>
  <si>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</si>
  <si>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</si>
  <si>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</si>
  <si>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</si>
  <si>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</si>
  <si>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</si>
  <si>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</si>
  <si>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</si>
  <si>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</si>
  <si>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</si>
  <si>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</si>
  <si>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</si>
  <si>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</si>
  <si>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</si>
  <si>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</si>
  <si>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</si>
  <si>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</si>
  <si>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</si>
  <si>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</si>
  <si>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</si>
  <si>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</si>
  <si>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</si>
  <si>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</si>
  <si>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</si>
  <si>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</si>
  <si>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</si>
  <si>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</si>
  <si>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</si>
  <si>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</si>
  <si>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</si>
  <si>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</si>
  <si>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</si>
  <si>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</si>
  <si>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</si>
  <si>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</si>
  <si>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</si>
  <si>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</si>
  <si>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</si>
  <si>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</si>
  <si>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</si>
  <si>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</si>
  <si>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</si>
  <si>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</si>
  <si>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</si>
  <si>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</si>
  <si>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</si>
  <si>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</si>
  <si>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</si>
  <si>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</si>
  <si>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</si>
  <si>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</si>
  <si>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</si>
  <si>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</si>
  <si>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</si>
  <si>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</si>
  <si>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</si>
  <si>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</si>
  <si>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</si>
  <si>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</si>
  <si>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</si>
  <si>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</si>
  <si>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</si>
  <si>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</si>
  <si>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</si>
  <si>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</si>
  <si>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</si>
  <si>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</si>
  <si>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</si>
  <si>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</si>
  <si>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</si>
  <si>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</si>
  <si>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</si>
  <si>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</si>
  <si>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</si>
  <si>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</si>
  <si>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</si>
  <si>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</si>
  <si>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</si>
  <si>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</si>
  <si>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</si>
  <si>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</si>
  <si>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</si>
  <si>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</si>
  <si>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</si>
  <si>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</si>
  <si>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</si>
  <si>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</si>
  <si>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</si>
  <si>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</si>
  <si>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</si>
  <si>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</si>
  <si>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</si>
  <si>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</si>
  <si>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</si>
  <si>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</si>
  <si>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</si>
  <si>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</si>
  <si>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</si>
  <si>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</si>
  <si>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</si>
  <si>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</si>
  <si>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</si>
  <si>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</si>
  <si>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</si>
  <si>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</si>
  <si>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</si>
  <si>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</si>
  <si>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</si>
  <si>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</si>
  <si>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</si>
  <si>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</si>
  <si>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</si>
  <si>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</si>
  <si>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</si>
  <si>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</si>
  <si>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</si>
  <si>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</si>
  <si>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</si>
  <si>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</si>
  <si>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</si>
  <si>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</si>
  <si>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</si>
  <si>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</si>
  <si>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</si>
  <si>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</si>
  <si>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</si>
  <si>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</si>
  <si>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</si>
  <si>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</si>
  <si>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</si>
  <si>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</si>
  <si>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</si>
  <si>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</si>
  <si>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</si>
  <si>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</si>
  <si>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</si>
  <si>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</si>
  <si>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</si>
  <si>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</si>
  <si>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</si>
  <si>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</si>
  <si>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</si>
  <si>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</si>
  <si>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</si>
  <si>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</si>
  <si>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</si>
  <si>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</si>
  <si>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</si>
  <si>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</si>
  <si>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</si>
  <si>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</si>
  <si>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</si>
  <si>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</si>
  <si>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</si>
  <si>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</si>
  <si>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</si>
  <si>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</si>
  <si>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</si>
  <si>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</si>
  <si>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</si>
  <si>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</si>
  <si>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</si>
  <si>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</si>
  <si>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</si>
  <si>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</si>
  <si>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</si>
  <si>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</si>
  <si>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</si>
  <si>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</si>
  <si>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</si>
  <si>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</si>
  <si>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</si>
  <si>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</si>
  <si>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</si>
  <si>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</si>
  <si>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</si>
  <si>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</si>
  <si>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</si>
  <si>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</si>
  <si>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</si>
  <si>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</si>
  <si>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</si>
  <si>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</si>
  <si>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</si>
  <si>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</si>
  <si>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</si>
  <si>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</si>
  <si>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</si>
  <si>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</si>
  <si>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</si>
  <si>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</si>
  <si>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</si>
  <si>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</si>
  <si>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</si>
  <si>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</si>
  <si>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</si>
  <si>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</si>
  <si>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</si>
  <si>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</si>
  <si>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</si>
  <si>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</si>
  <si>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</si>
  <si>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</si>
  <si>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</si>
  <si>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</si>
  <si>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</si>
  <si>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</si>
  <si>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</si>
  <si>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</si>
  <si>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</si>
  <si>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</si>
  <si>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</si>
  <si>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</si>
  <si>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</si>
  <si>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</si>
  <si>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</si>
  <si>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</si>
  <si>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</si>
  <si>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</si>
  <si>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</si>
  <si>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</si>
  <si>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</si>
  <si>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</si>
  <si>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</si>
  <si>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</si>
  <si>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</si>
  <si>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</si>
  <si>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</si>
  <si>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</si>
  <si>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</si>
  <si>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</si>
  <si>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</si>
  <si>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</si>
  <si>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</si>
  <si>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</si>
  <si>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</si>
  <si>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</si>
  <si>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</si>
  <si>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</si>
  <si>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</si>
  <si>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</si>
  <si>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</si>
  <si>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</si>
  <si>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</si>
  <si>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</si>
  <si>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</si>
  <si>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</si>
  <si>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</si>
  <si>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</si>
  <si>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</si>
  <si>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</si>
  <si>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</si>
  <si>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</si>
  <si>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</si>
  <si>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</si>
  <si>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</si>
  <si>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</si>
  <si>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</si>
  <si>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</si>
  <si>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</si>
  <si>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</si>
  <si>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</si>
  <si>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</si>
  <si>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</si>
  <si>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</si>
  <si>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</si>
  <si>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</si>
  <si>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</si>
  <si>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</si>
  <si>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</si>
  <si>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</si>
  <si>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</si>
  <si>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</si>
  <si>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</si>
  <si>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</si>
  <si>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</si>
  <si>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</si>
  <si>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</si>
  <si>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</si>
  <si>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</si>
  <si>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</si>
  <si>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</si>
  <si>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</si>
  <si>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</si>
  <si>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</si>
  <si>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</si>
  <si>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</si>
  <si>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</si>
  <si>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</si>
  <si>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</si>
  <si>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</si>
  <si>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</si>
  <si>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</si>
  <si>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</si>
  <si>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</si>
  <si>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</si>
  <si>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</si>
  <si>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</si>
  <si>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</si>
  <si>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</si>
  <si>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</si>
  <si>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</si>
  <si>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</si>
  <si>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</si>
  <si>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</si>
  <si>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</si>
  <si>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</si>
  <si>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</si>
  <si>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</si>
  <si>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</si>
  <si>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</si>
  <si>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</si>
  <si>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</si>
  <si>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</si>
  <si>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</si>
  <si>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</si>
  <si>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</si>
  <si>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</si>
  <si>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</si>
  <si>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</si>
  <si>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</si>
  <si>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</si>
  <si>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</si>
  <si>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</si>
  <si>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</si>
  <si>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</si>
  <si>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</si>
  <si>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</si>
  <si>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</si>
  <si>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</si>
  <si>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</si>
  <si>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</si>
  <si>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</si>
  <si>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</si>
  <si>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</si>
  <si>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</si>
  <si>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</si>
  <si>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</si>
  <si>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</si>
  <si>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</si>
  <si>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</si>
  <si>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</si>
  <si>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</si>
  <si>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</si>
  <si>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</si>
  <si>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</si>
  <si>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</si>
  <si>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</si>
  <si>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</si>
  <si>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</si>
  <si>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</si>
  <si>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</si>
  <si>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</si>
  <si>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</si>
  <si>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</si>
  <si>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</si>
  <si>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</si>
  <si>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</si>
  <si>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</si>
  <si>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</si>
  <si>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</si>
  <si>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</si>
  <si>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</si>
  <si>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</si>
  <si>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</si>
  <si>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</si>
  <si>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</si>
  <si>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</si>
  <si>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</si>
  <si>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</si>
  <si>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</si>
  <si>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</si>
  <si>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</si>
  <si>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</si>
  <si>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</si>
  <si>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</si>
  <si>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</si>
  <si>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</si>
  <si>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</si>
  <si>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</si>
  <si>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</si>
  <si>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</si>
  <si>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</si>
  <si>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</si>
  <si>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</si>
  <si>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</si>
  <si>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</si>
  <si>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</si>
  <si>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</si>
  <si>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</si>
  <si>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</si>
  <si>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</si>
  <si>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</si>
  <si>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</si>
  <si>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</si>
  <si>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</si>
  <si>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</si>
  <si>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</si>
  <si>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</si>
  <si>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</si>
  <si>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</si>
  <si>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</si>
  <si>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</si>
  <si>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</si>
  <si>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</si>
  <si>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</si>
  <si>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</si>
  <si>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</si>
  <si>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</si>
  <si>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</si>
  <si>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</si>
  <si>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</si>
  <si>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</si>
  <si>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</si>
  <si>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</si>
  <si>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</si>
  <si>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</si>
  <si>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</si>
  <si>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</si>
  <si>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</si>
  <si>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</si>
  <si>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</si>
  <si>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</si>
  <si>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</si>
  <si>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</si>
  <si>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</si>
  <si>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</si>
  <si>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</si>
  <si>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</si>
  <si>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</si>
  <si>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</si>
  <si>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</si>
  <si>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</si>
  <si>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</si>
  <si>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</si>
  <si>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</si>
  <si>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</si>
  <si>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</si>
  <si>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</si>
  <si>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</si>
  <si>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</si>
  <si>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</si>
  <si>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</si>
  <si>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</si>
  <si>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</si>
  <si>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</si>
  <si>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</si>
  <si>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</si>
  <si>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</si>
  <si>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</si>
  <si>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</si>
  <si>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</si>
  <si>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</si>
  <si>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</si>
  <si>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</si>
  <si>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</si>
  <si>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</si>
  <si>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</si>
  <si>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</si>
  <si>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</si>
  <si>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</si>
  <si>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</si>
  <si>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</si>
  <si>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</si>
  <si>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</si>
  <si>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</si>
  <si>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</si>
  <si>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</si>
  <si>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</si>
  <si>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</si>
  <si>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</si>
  <si>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</si>
  <si>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</si>
  <si>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</si>
  <si>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</si>
  <si>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</si>
  <si>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</si>
  <si>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</si>
  <si>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</si>
  <si>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</si>
  <si>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</si>
  <si>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</si>
  <si>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</si>
  <si>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</si>
  <si>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</si>
  <si>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</si>
  <si>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</si>
  <si>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</si>
  <si>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</si>
  <si>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</si>
  <si>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</si>
  <si>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</si>
  <si>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</si>
  <si>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</si>
  <si>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</si>
  <si>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</si>
  <si>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</si>
  <si>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</si>
  <si>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</si>
  <si>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</si>
  <si>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</si>
  <si>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</si>
  <si>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</si>
  <si>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</si>
  <si>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</si>
  <si>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</si>
  <si>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</si>
  <si>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</si>
  <si>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</si>
  <si>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</si>
  <si>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</si>
  <si>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</si>
  <si>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</si>
  <si>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</si>
  <si>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</si>
  <si>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</si>
  <si>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</si>
  <si>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</si>
  <si>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</si>
  <si>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</si>
  <si>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</si>
  <si>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</si>
  <si>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</si>
  <si>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</si>
  <si>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</si>
  <si>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</si>
  <si>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</si>
  <si>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</si>
  <si>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</si>
  <si>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</si>
  <si>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</si>
  <si>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</si>
  <si>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</si>
  <si>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</si>
  <si>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</si>
  <si>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</si>
  <si>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</si>
  <si>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</si>
  <si>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</si>
  <si>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</si>
  <si>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</si>
  <si>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</si>
  <si>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</si>
  <si>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</si>
  <si>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</si>
  <si>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</si>
  <si>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</si>
  <si>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</si>
  <si>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</si>
  <si>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</si>
  <si>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</si>
  <si>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</si>
  <si>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</si>
  <si>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</si>
  <si>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</si>
  <si>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</si>
  <si>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</si>
  <si>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</si>
  <si>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</si>
  <si>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</si>
  <si>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</si>
  <si>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</si>
  <si>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</si>
  <si>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</si>
  <si>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</si>
  <si>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</si>
  <si>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</si>
  <si>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</si>
  <si>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</si>
  <si>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</si>
  <si>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</si>
  <si>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</si>
  <si>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</si>
  <si>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</si>
  <si>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</si>
  <si>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</si>
  <si>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</si>
  <si>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</si>
  <si>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</si>
  <si>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</si>
  <si>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</si>
  <si>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</si>
  <si>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</si>
  <si>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</si>
  <si>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</si>
  <si>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</si>
  <si>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</si>
  <si>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</si>
  <si>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</si>
  <si>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</si>
  <si>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</si>
  <si>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</si>
  <si>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</si>
  <si>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</si>
  <si>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</si>
  <si>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</si>
  <si>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</si>
  <si>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</si>
  <si>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</si>
  <si>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</si>
  <si>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</si>
  <si>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</si>
  <si>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</si>
  <si>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</si>
  <si>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</si>
  <si>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</si>
  <si>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</si>
  <si>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</si>
  <si>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</si>
  <si>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</si>
  <si>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</si>
  <si>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</si>
  <si>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</si>
  <si>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</si>
  <si>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</si>
  <si>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</si>
  <si>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</si>
  <si>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</si>
  <si>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</si>
  <si>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</si>
  <si>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</si>
  <si>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</si>
  <si>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</si>
  <si>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</si>
  <si>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</si>
  <si>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</si>
  <si>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</si>
  <si>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</si>
  <si>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</si>
  <si>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</si>
  <si>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</si>
  <si>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</si>
  <si>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</si>
  <si>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</si>
  <si>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</si>
  <si>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</si>
  <si>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</si>
  <si>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</si>
  <si>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</si>
  <si>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</si>
  <si>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</si>
  <si>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</si>
  <si>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</si>
  <si>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</si>
  <si>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</si>
  <si>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</si>
  <si>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</si>
  <si>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</si>
  <si>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</si>
  <si>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</si>
  <si>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</si>
  <si>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</si>
  <si>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</si>
  <si>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</si>
  <si>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</si>
  <si>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</si>
  <si>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</si>
  <si>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</si>
  <si>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</si>
  <si>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</si>
  <si>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</si>
  <si>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</si>
  <si>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</si>
  <si>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</si>
  <si>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</si>
  <si>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</si>
  <si>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</si>
  <si>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</si>
  <si>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</si>
  <si>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</si>
  <si>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</si>
  <si>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</si>
  <si>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</si>
  <si>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</si>
  <si>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</si>
  <si>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</si>
  <si>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</si>
  <si>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</si>
  <si>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</si>
  <si>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</si>
  <si>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</si>
  <si>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</si>
  <si>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</si>
  <si>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</si>
  <si>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</si>
  <si>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</si>
  <si>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</si>
  <si>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</si>
  <si>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</si>
  <si>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</si>
  <si>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</si>
  <si>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</si>
  <si>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</si>
  <si>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</si>
  <si>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</si>
  <si>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</si>
  <si>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</si>
  <si>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</si>
  <si>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</si>
  <si>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</si>
  <si>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</si>
  <si>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</si>
  <si>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</si>
  <si>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</si>
  <si>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</si>
  <si>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</si>
  <si>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</si>
  <si>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</si>
  <si>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</si>
  <si>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</si>
  <si>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</si>
  <si>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</si>
  <si>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</si>
  <si>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</si>
  <si>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</si>
  <si>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</si>
  <si>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</si>
  <si>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</si>
  <si>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</si>
  <si>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</si>
  <si>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</si>
  <si>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</si>
  <si>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</si>
  <si>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</si>
  <si>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</si>
  <si>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</si>
  <si>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</si>
  <si>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</si>
  <si>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</si>
  <si>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</si>
  <si>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</si>
  <si>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</si>
  <si>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</si>
  <si>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</si>
  <si>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</si>
  <si>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</si>
  <si>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</si>
  <si>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</si>
  <si>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</si>
  <si>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</si>
  <si>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</si>
  <si>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</si>
  <si>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</si>
  <si>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</si>
  <si>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</si>
  <si>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</si>
  <si>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</si>
  <si>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</si>
  <si>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</si>
  <si>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</si>
  <si>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</si>
  <si>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</si>
  <si>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</si>
  <si>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</si>
  <si>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</si>
  <si>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</si>
  <si>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</si>
  <si>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</si>
  <si>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</si>
  <si>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</si>
  <si>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</si>
  <si>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</si>
  <si>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</si>
  <si>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</si>
  <si>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</si>
  <si>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</si>
  <si>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</si>
  <si>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</si>
  <si>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</si>
  <si>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</si>
  <si>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</si>
  <si>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</si>
  <si>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</si>
  <si>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</si>
  <si>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</si>
  <si>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</si>
  <si>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</si>
  <si>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</si>
  <si>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</si>
  <si>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</si>
  <si>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</si>
  <si>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</si>
  <si>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</si>
  <si>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</si>
  <si>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</si>
  <si>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</si>
  <si>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</si>
  <si>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</si>
  <si>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</si>
  <si>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</si>
  <si>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</si>
  <si>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</si>
  <si>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</si>
  <si>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</si>
  <si>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</si>
  <si>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</si>
  <si>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</si>
  <si>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</si>
  <si>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</si>
  <si>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</si>
  <si>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</si>
  <si>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</si>
  <si>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</si>
  <si>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</si>
  <si>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</si>
  <si>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</si>
  <si>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</si>
  <si>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</si>
  <si>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</si>
  <si>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</si>
  <si>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</si>
  <si>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</si>
  <si>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</si>
  <si>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</si>
  <si>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</si>
  <si>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</si>
  <si>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</si>
  <si>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</si>
  <si>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</si>
  <si>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</si>
  <si>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</si>
  <si>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</si>
  <si>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</si>
  <si>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</si>
  <si>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</si>
  <si>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</si>
  <si>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</si>
  <si>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</si>
  <si>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</si>
  <si>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</si>
  <si>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</si>
  <si>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</si>
  <si>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</si>
  <si>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</si>
  <si>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</si>
  <si>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</si>
  <si>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</si>
  <si>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</si>
  <si>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</si>
  <si>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</si>
  <si>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</si>
  <si>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</si>
  <si>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</si>
  <si>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</si>
  <si>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</si>
  <si>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</si>
  <si>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</si>
  <si>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</si>
  <si>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</si>
  <si>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</si>
  <si>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</si>
  <si>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</si>
  <si>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</si>
  <si>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</si>
  <si>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</si>
  <si>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</si>
  <si>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</si>
  <si>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</si>
  <si>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</si>
  <si>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</si>
  <si>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</si>
  <si>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</si>
  <si>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</si>
  <si>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</si>
  <si>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</si>
  <si>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</si>
  <si>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</si>
  <si>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</si>
  <si>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</si>
  <si>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</si>
  <si>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</si>
  <si>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</si>
  <si>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</si>
  <si>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</si>
  <si>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</si>
  <si>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</si>
  <si>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</si>
  <si>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</si>
  <si>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</si>
  <si>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</si>
  <si>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</si>
  <si>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</si>
  <si>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</si>
  <si>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</si>
  <si>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</si>
  <si>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</si>
  <si>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</si>
  <si>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</si>
  <si>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</si>
  <si>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</si>
  <si>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</si>
  <si>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</si>
  <si>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</si>
  <si>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</si>
  <si>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</si>
  <si>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</si>
  <si>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</si>
  <si>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</si>
  <si>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</si>
  <si>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</si>
  <si>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</si>
  <si>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</si>
  <si>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</si>
  <si>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</si>
  <si>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</si>
  <si>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</si>
  <si>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</si>
  <si>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</si>
  <si>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</si>
  <si>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</si>
  <si>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</si>
  <si>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</si>
  <si>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</si>
  <si>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</si>
  <si>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</si>
  <si>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</si>
  <si>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</si>
  <si>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</si>
  <si>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</si>
  <si>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</si>
  <si>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</si>
  <si>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</si>
  <si>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</si>
  <si>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</si>
  <si>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</si>
  <si>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</si>
  <si>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</si>
  <si>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</si>
  <si>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</si>
  <si>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</si>
  <si>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</si>
  <si>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</si>
  <si>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</si>
  <si>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</si>
  <si>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</si>
  <si>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</si>
  <si>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</si>
  <si>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</si>
  <si>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</si>
  <si>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</si>
  <si>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</si>
  <si>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</si>
  <si>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</si>
  <si>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</si>
  <si>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</si>
  <si>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</si>
  <si>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</si>
  <si>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</si>
  <si>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</si>
  <si>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</si>
  <si>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</si>
  <si>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</si>
  <si>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</si>
  <si>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</si>
  <si>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</si>
  <si>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</si>
  <si>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</si>
  <si>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</si>
  <si>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</si>
  <si>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</si>
  <si>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</si>
  <si>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</si>
  <si>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</si>
  <si>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</si>
  <si>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</si>
  <si>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</si>
  <si>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</si>
  <si>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</si>
  <si>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</si>
  <si>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</si>
  <si>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</si>
  <si>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</si>
  <si>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</si>
  <si>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</si>
  <si>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</si>
  <si>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</si>
  <si>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</si>
  <si>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</si>
  <si>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</si>
  <si>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</si>
  <si>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</si>
  <si>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</si>
  <si>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</si>
  <si>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</si>
  <si>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</si>
  <si>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</si>
  <si>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</si>
  <si>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</si>
  <si>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</si>
  <si>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</si>
  <si>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</si>
  <si>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</si>
  <si>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</si>
  <si>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</si>
  <si>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</si>
  <si>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</si>
  <si>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</si>
  <si>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</si>
  <si>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</si>
  <si>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</si>
  <si>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</si>
  <si>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</si>
  <si>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</si>
  <si>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</si>
  <si>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</si>
  <si>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</si>
  <si>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</si>
  <si>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</si>
  <si>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</si>
  <si>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</si>
  <si>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</si>
  <si>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</si>
  <si>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</si>
  <si>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</si>
  <si>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</si>
  <si>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</si>
  <si>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</si>
  <si>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</si>
  <si>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</si>
  <si>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</si>
  <si>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</si>
  <si>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</si>
  <si>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</si>
  <si>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</si>
  <si>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</si>
  <si>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</si>
  <si>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</si>
  <si>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</si>
  <si>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</si>
  <si>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</si>
  <si>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</si>
  <si>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</si>
  <si>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</si>
  <si>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</si>
  <si>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</si>
  <si>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</si>
  <si>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</si>
  <si>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</si>
  <si>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</si>
  <si>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</si>
  <si>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</si>
  <si>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</si>
  <si>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</si>
  <si>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</si>
  <si>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</si>
  <si>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</si>
  <si>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</si>
  <si>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</si>
  <si>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</si>
  <si>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</si>
  <si>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</si>
  <si>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</si>
  <si>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</si>
  <si>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</si>
  <si>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</si>
  <si>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</si>
  <si>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</si>
  <si>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</si>
  <si>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</si>
  <si>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</si>
  <si>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</si>
  <si>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</si>
  <si>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</si>
  <si>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</si>
  <si>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</si>
  <si>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</si>
  <si>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</si>
  <si>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</si>
  <si>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</si>
  <si>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</si>
  <si>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</si>
  <si>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</si>
  <si>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</si>
  <si>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</si>
  <si>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</si>
  <si>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</si>
  <si>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</si>
  <si>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</si>
  <si>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</si>
  <si>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</si>
  <si>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</si>
  <si>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</si>
  <si>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</si>
  <si>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</si>
  <si>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</si>
  <si>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</si>
  <si>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</si>
  <si>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</si>
  <si>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</si>
  <si>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</si>
  <si>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</si>
  <si>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</si>
  <si>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</si>
  <si>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</si>
  <si>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</si>
  <si>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</si>
  <si>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</si>
  <si>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</si>
  <si>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</si>
  <si>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</si>
  <si>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</si>
  <si>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</si>
  <si>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</si>
  <si>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</si>
  <si>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</si>
  <si>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</si>
  <si>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</si>
  <si>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</si>
  <si>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</si>
  <si>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</si>
  <si>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</si>
  <si>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</si>
  <si>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</si>
  <si>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</si>
  <si>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</si>
  <si>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</si>
  <si>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</si>
  <si>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</si>
  <si>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</si>
  <si>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</si>
  <si>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</si>
  <si>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</si>
  <si>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</si>
  <si>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</si>
  <si>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</si>
  <si>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</si>
  <si>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</si>
  <si>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</si>
  <si>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</si>
  <si>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</si>
  <si>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</si>
  <si>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</si>
  <si>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</si>
  <si>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</si>
  <si>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</si>
  <si>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</si>
  <si>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</si>
  <si>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</si>
  <si>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</si>
  <si>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</si>
  <si>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</si>
  <si>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</si>
  <si>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</si>
  <si>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</si>
  <si>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</si>
  <si>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</si>
  <si>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</si>
  <si>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</si>
  <si>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</si>
  <si>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</si>
  <si>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</si>
  <si>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</si>
  <si>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</si>
  <si>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</si>
  <si>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</si>
  <si>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</si>
  <si>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</si>
  <si>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</si>
  <si>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</si>
  <si>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</si>
  <si>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</si>
  <si>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</si>
  <si>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</si>
  <si>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</si>
  <si>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</si>
  <si>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</si>
  <si>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</si>
  <si>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</si>
  <si>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</si>
  <si>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</si>
  <si>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</si>
  <si>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</si>
  <si>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</si>
  <si>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</si>
  <si>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</si>
  <si>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</si>
  <si>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</si>
  <si>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</si>
  <si>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</si>
  <si>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</si>
  <si>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</si>
  <si>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</si>
  <si>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</si>
  <si>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</si>
  <si>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</si>
  <si>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</si>
  <si>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</si>
  <si>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</si>
  <si>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</si>
  <si>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</si>
  <si>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</si>
  <si>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</si>
  <si>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</si>
  <si>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</si>
  <si>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</si>
  <si>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</si>
  <si>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</si>
  <si>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</si>
  <si>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</si>
  <si>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</si>
  <si>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</si>
  <si>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</si>
  <si>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</si>
  <si>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</si>
  <si>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</si>
  <si>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</si>
  <si>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</si>
  <si>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</si>
  <si>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</si>
  <si>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</si>
  <si>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</si>
  <si>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</si>
  <si>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</si>
  <si>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</si>
  <si>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</si>
  <si>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</si>
  <si>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</si>
  <si>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</si>
  <si>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</si>
  <si>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</si>
  <si>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</si>
  <si>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</si>
  <si>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</si>
  <si>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</si>
  <si>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</si>
  <si>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</si>
  <si>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</si>
  <si>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</si>
  <si>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</si>
  <si>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</si>
  <si>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</si>
  <si>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</si>
  <si>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</si>
  <si>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</si>
  <si>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</si>
  <si>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</si>
  <si>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</si>
  <si>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</si>
  <si>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</si>
  <si>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</si>
  <si>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</si>
  <si>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</si>
  <si>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</si>
  <si>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</si>
  <si>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</si>
  <si>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</si>
  <si>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</si>
  <si>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</si>
  <si>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</si>
  <si>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</si>
  <si>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</si>
  <si>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</si>
  <si>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</si>
  <si>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</si>
  <si>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</si>
  <si>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</si>
  <si>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</si>
  <si>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</si>
  <si>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</si>
  <si>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</si>
  <si>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</si>
  <si>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</si>
  <si>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</si>
  <si>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</si>
  <si>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</si>
  <si>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</si>
  <si>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</si>
  <si>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</si>
  <si>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</si>
  <si>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</si>
  <si>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</si>
  <si>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</si>
  <si>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</si>
  <si>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</si>
  <si>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</si>
  <si>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</si>
  <si>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</si>
  <si>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</si>
  <si>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</si>
  <si>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</si>
  <si>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</si>
  <si>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</si>
  <si>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</si>
  <si>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</si>
  <si>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</si>
  <si>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</si>
  <si>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</si>
  <si>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</si>
  <si>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</si>
  <si>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</si>
  <si>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</si>
  <si>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</si>
  <si>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</si>
  <si>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</si>
  <si>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</si>
  <si>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</si>
  <si>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</si>
  <si>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</si>
  <si>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</si>
  <si>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</si>
  <si>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</si>
  <si>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</si>
  <si>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</si>
  <si>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</si>
  <si>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</si>
  <si>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</si>
  <si>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</si>
  <si>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</si>
  <si>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</si>
  <si>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</si>
  <si>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</si>
  <si>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</si>
  <si>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</si>
  <si>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</si>
  <si>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</si>
  <si>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</si>
  <si>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</si>
  <si>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</si>
  <si>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</si>
  <si>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</si>
  <si>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</si>
  <si>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</si>
  <si>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</si>
  <si>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</si>
  <si>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</si>
  <si>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</si>
  <si>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</si>
  <si>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</si>
  <si>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</si>
  <si>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</si>
  <si>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</si>
  <si>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</si>
  <si>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</si>
  <si>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</si>
  <si>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</si>
  <si>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</si>
  <si>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</si>
  <si>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</si>
  <si>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</si>
  <si>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</si>
  <si>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</si>
  <si>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</si>
  <si>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</si>
  <si>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</si>
  <si>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</si>
  <si>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</si>
  <si>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</si>
  <si>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</si>
  <si>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</si>
  <si>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</si>
  <si>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</si>
  <si>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</si>
  <si>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</si>
  <si>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</si>
  <si>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</si>
  <si>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</si>
  <si>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</si>
  <si>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</si>
  <si>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</si>
  <si>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</si>
  <si>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</si>
  <si>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</si>
  <si>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</si>
  <si>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</si>
  <si>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</si>
  <si>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</si>
  <si>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</si>
  <si>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</si>
  <si>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</si>
  <si>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</si>
  <si>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</si>
  <si>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</si>
  <si>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</si>
  <si>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</si>
  <si>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</si>
  <si>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</si>
  <si>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</si>
  <si>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</si>
  <si>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</si>
  <si>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</si>
  <si>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</si>
  <si>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</si>
  <si>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</si>
  <si>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</si>
  <si>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</si>
  <si>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</si>
  <si>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</si>
  <si>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</si>
  <si>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</si>
  <si>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</si>
  <si>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</si>
  <si>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</si>
  <si>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</si>
  <si>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</si>
  <si>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</si>
  <si>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</si>
  <si>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</si>
  <si>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</si>
  <si>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</si>
  <si>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</si>
  <si>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</si>
  <si>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</si>
  <si>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</si>
  <si>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</si>
  <si>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</si>
  <si>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</si>
  <si>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</si>
  <si>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</si>
  <si>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</si>
  <si>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</si>
  <si>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</si>
  <si>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</si>
  <si>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</si>
  <si>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</si>
  <si>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</si>
  <si>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</si>
  <si>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</si>
  <si>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</si>
  <si>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</si>
  <si>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</si>
  <si>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</si>
  <si>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</si>
  <si>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</si>
  <si>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</si>
  <si>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</si>
  <si>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</si>
  <si>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</si>
  <si>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</si>
  <si>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</si>
  <si>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</si>
  <si>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</si>
  <si>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</si>
  <si>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</si>
  <si>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</si>
  <si>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</si>
  <si>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</si>
  <si>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</si>
  <si>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</si>
  <si>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</si>
  <si>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</si>
  <si>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</si>
  <si>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</si>
  <si>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</si>
  <si>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</si>
  <si>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</si>
  <si>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</si>
  <si>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</si>
  <si>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</si>
  <si>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</si>
  <si>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</si>
  <si>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</si>
  <si>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</si>
  <si>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</si>
  <si>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</si>
  <si>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</si>
  <si>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</si>
  <si>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</si>
  <si>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</si>
  <si>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</si>
  <si>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</si>
  <si>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</si>
  <si>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</si>
  <si>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</si>
  <si>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</si>
  <si>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</si>
  <si>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</si>
  <si>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</si>
  <si>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</si>
  <si>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</si>
  <si>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</si>
  <si>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</si>
  <si>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</si>
  <si>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</si>
  <si>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</si>
  <si>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</si>
  <si>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</si>
  <si>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</si>
  <si>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</si>
  <si>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</si>
  <si>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</si>
  <si>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</si>
  <si>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</si>
  <si>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</si>
  <si>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</si>
  <si>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</si>
  <si>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</si>
  <si>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</si>
  <si>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</si>
  <si>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</si>
  <si>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</si>
  <si>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</si>
  <si>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</si>
  <si>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</si>
  <si>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</si>
  <si>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</si>
  <si>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</si>
  <si>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</si>
  <si>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</si>
  <si>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</si>
  <si>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</si>
  <si>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</si>
  <si>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</si>
  <si>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</si>
  <si>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</si>
  <si>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</si>
  <si>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</si>
  <si>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</si>
  <si>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</si>
  <si>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</si>
  <si>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</si>
  <si>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</si>
  <si>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</si>
  <si>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</si>
  <si>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</si>
  <si>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</si>
  <si>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</si>
  <si>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</si>
  <si>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</si>
  <si>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</si>
  <si>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</si>
  <si>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</si>
  <si>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</si>
  <si>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</si>
  <si>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</si>
  <si>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</si>
  <si>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</si>
  <si>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</si>
  <si>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</si>
  <si>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</si>
  <si>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</si>
  <si>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</si>
  <si>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</si>
  <si>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</si>
  <si>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</si>
  <si>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</si>
  <si>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</si>
  <si>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</si>
  <si>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</si>
  <si>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</si>
  <si>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</si>
  <si>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</si>
  <si>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</si>
  <si>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</si>
  <si>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</si>
  <si>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</si>
  <si>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</si>
  <si>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</si>
  <si>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</si>
  <si>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</si>
  <si>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</si>
  <si>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</si>
  <si>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</si>
  <si>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</si>
  <si>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</si>
  <si>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</si>
  <si>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</si>
  <si>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</si>
  <si>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</si>
  <si>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</si>
  <si>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</si>
  <si>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</si>
  <si>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</si>
  <si>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</si>
  <si>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</si>
  <si>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</si>
  <si>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</si>
  <si>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</si>
  <si>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</si>
  <si>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</si>
  <si>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</si>
  <si>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</si>
  <si>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</si>
  <si>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</si>
  <si>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</si>
  <si>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</si>
  <si>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</si>
  <si>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</si>
  <si>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</si>
  <si>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</si>
  <si>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</si>
  <si>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</si>
  <si>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</si>
  <si>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</si>
  <si>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</si>
  <si>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</si>
  <si>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</si>
  <si>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</si>
  <si>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</si>
  <si>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</si>
  <si>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</si>
  <si>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</si>
  <si>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</si>
  <si>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</si>
  <si>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</si>
  <si>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</si>
  <si>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</si>
  <si>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</si>
  <si>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</si>
  <si>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</si>
  <si>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</si>
  <si>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</si>
  <si>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</si>
  <si>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</si>
  <si>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</si>
  <si>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</si>
  <si>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</si>
  <si>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</si>
  <si>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</si>
  <si>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</si>
  <si>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</si>
  <si>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</si>
  <si>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</si>
  <si>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</si>
  <si>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</si>
  <si>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</si>
  <si>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</si>
  <si>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</si>
  <si>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</si>
  <si>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</si>
  <si>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</si>
  <si>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</si>
  <si>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</si>
  <si>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</si>
  <si>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</si>
  <si>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</si>
  <si>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</si>
  <si>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</si>
  <si>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</si>
  <si>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</si>
  <si>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</si>
  <si>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</si>
  <si>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</si>
  <si>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</si>
  <si>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</si>
  <si>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</si>
  <si>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</si>
  <si>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</si>
  <si>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</si>
  <si>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</si>
  <si>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</si>
  <si>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</si>
  <si>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</si>
  <si>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</si>
  <si>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</si>
  <si>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</si>
  <si>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</si>
  <si>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</si>
  <si>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</si>
  <si>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</si>
  <si>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</si>
  <si>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</si>
  <si>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</si>
  <si>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</si>
  <si>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</si>
  <si>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</si>
  <si>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</si>
  <si>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</si>
  <si>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</si>
  <si>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</si>
  <si>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</si>
  <si>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</si>
  <si>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</si>
  <si>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</si>
  <si>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</si>
  <si>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</si>
  <si>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</si>
  <si>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</si>
  <si>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</si>
  <si>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</si>
  <si>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</si>
  <si>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</si>
  <si>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</si>
  <si>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</si>
  <si>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</si>
  <si>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</si>
  <si>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</si>
  <si>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</si>
  <si>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</si>
  <si>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</si>
  <si>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</si>
  <si>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</si>
  <si>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</si>
  <si>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</si>
  <si>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</si>
  <si>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</si>
  <si>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</si>
  <si>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</si>
  <si>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</si>
  <si>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</si>
  <si>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</si>
  <si>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</si>
  <si>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</si>
  <si>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</si>
  <si>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</si>
  <si>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</si>
  <si>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</si>
  <si>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</si>
  <si>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</si>
  <si>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</si>
  <si>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</si>
  <si>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</si>
  <si>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</si>
  <si>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</si>
  <si>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</si>
  <si>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</si>
  <si>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</si>
  <si>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</si>
  <si>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</si>
  <si>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</si>
  <si>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</si>
  <si>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</si>
  <si>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</si>
  <si>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</si>
  <si>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</si>
  <si>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</si>
  <si>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</si>
  <si>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</si>
  <si>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</si>
  <si>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</si>
  <si>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</si>
  <si>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</si>
  <si>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</si>
  <si>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</si>
  <si>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</si>
  <si>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</si>
  <si>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</si>
  <si>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</si>
  <si>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</si>
  <si>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</si>
  <si>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</si>
  <si>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</si>
  <si>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</si>
  <si>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</si>
  <si>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</si>
  <si>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</si>
  <si>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</si>
  <si>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</si>
  <si>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</si>
  <si>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</si>
  <si>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</si>
  <si>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</si>
  <si>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</si>
  <si>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</si>
  <si>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</si>
  <si>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</si>
  <si>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</si>
  <si>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</si>
  <si>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</si>
  <si>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</si>
  <si>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</si>
  <si>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</si>
  <si>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</si>
  <si>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</si>
  <si>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</si>
  <si>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</si>
  <si>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</si>
  <si>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</si>
  <si>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</si>
  <si>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</si>
  <si>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</si>
  <si>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</si>
  <si>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</si>
  <si>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</si>
  <si>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</si>
  <si>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</si>
  <si>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</si>
  <si>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</si>
  <si>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</si>
  <si>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</si>
  <si>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</si>
  <si>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</si>
  <si>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</si>
  <si>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</si>
  <si>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</si>
  <si>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</si>
  <si>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</si>
  <si>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</si>
  <si>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</si>
  <si>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</si>
  <si>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</si>
  <si>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</si>
  <si>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</si>
  <si>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</si>
  <si>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</si>
  <si>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</si>
  <si>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</si>
  <si>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</si>
  <si>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</si>
  <si>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</si>
  <si>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</si>
  <si>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</si>
  <si>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</si>
  <si>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</si>
  <si>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</si>
  <si>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</si>
  <si>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</si>
  <si>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</si>
  <si>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</si>
  <si>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</si>
  <si>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</si>
  <si>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</si>
  <si>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</si>
  <si>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</si>
  <si>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</si>
  <si>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</si>
  <si>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</si>
  <si>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</si>
  <si>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</si>
  <si>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</si>
  <si>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</si>
  <si>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</si>
  <si>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</si>
  <si>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</si>
  <si>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</si>
  <si>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</si>
  <si>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</si>
  <si>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</si>
  <si>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</si>
  <si>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</si>
  <si>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</si>
  <si>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</si>
  <si>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</si>
  <si>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</si>
  <si>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</si>
  <si>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</si>
  <si>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</si>
  <si>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</si>
  <si>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</si>
  <si>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</si>
  <si>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</si>
  <si>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</si>
  <si>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</si>
  <si>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</si>
  <si>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</si>
  <si>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</si>
  <si>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</si>
  <si>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</si>
  <si>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</si>
  <si>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</si>
  <si>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</si>
  <si>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</si>
  <si>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</si>
  <si>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</si>
  <si>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</si>
  <si>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</si>
  <si>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</si>
  <si>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</si>
  <si>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</si>
  <si>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</si>
  <si>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</si>
  <si>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</si>
  <si>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</si>
  <si>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</si>
  <si>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</si>
  <si>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</si>
  <si>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</si>
  <si>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</si>
  <si>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</si>
  <si>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</si>
  <si>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</si>
  <si>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</si>
  <si>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</si>
  <si>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</si>
  <si>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</si>
  <si>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</si>
  <si>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</si>
  <si>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</si>
  <si>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</si>
  <si>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</si>
  <si>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</si>
  <si>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</si>
  <si>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</si>
  <si>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</si>
  <si>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</si>
  <si>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</si>
  <si>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</si>
  <si>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</si>
  <si>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</si>
  <si>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</si>
  <si>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</si>
  <si>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</si>
  <si>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</si>
  <si>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</si>
  <si>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</si>
  <si>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</si>
  <si>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</si>
  <si>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</si>
  <si>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</si>
  <si>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</si>
  <si>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</si>
  <si>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</si>
  <si>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</si>
  <si>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</si>
  <si>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</si>
  <si>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</si>
  <si>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</si>
  <si>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</si>
  <si>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</si>
  <si>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</si>
  <si>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</si>
  <si>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</si>
  <si>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</si>
  <si>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</si>
  <si>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</si>
  <si>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</si>
  <si>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</si>
  <si>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</si>
  <si>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</si>
  <si>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</si>
  <si>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</si>
  <si>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</si>
  <si>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</si>
  <si>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</si>
  <si>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</si>
  <si>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</si>
  <si>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</si>
  <si>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</si>
  <si>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</si>
  <si>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</si>
  <si>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</si>
  <si>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</si>
  <si>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</si>
  <si>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</si>
  <si>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</si>
  <si>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</si>
  <si>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</si>
  <si>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</si>
  <si>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</si>
  <si>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</si>
  <si>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</si>
  <si>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</si>
  <si>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</si>
  <si>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</si>
  <si>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</si>
  <si>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</si>
  <si>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</si>
  <si>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</si>
  <si>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</si>
  <si>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</si>
  <si>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</si>
  <si>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</si>
  <si>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</si>
  <si>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</si>
  <si>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</si>
  <si>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</si>
  <si>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</si>
  <si>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</si>
  <si>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</si>
  <si>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</si>
  <si>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</si>
  <si>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</si>
  <si>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</si>
  <si>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</si>
  <si>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</si>
  <si>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</si>
  <si>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</si>
  <si>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</si>
  <si>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</si>
  <si>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</si>
  <si>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</si>
  <si>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</si>
  <si>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</si>
  <si>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</si>
  <si>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</si>
  <si>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</si>
  <si>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</si>
  <si>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</si>
  <si>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</si>
  <si>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</si>
  <si>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</si>
  <si>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</si>
  <si>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</si>
  <si>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</si>
  <si>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</si>
  <si>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</si>
  <si>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</si>
  <si>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</si>
  <si>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</si>
  <si>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</si>
  <si>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</si>
  <si>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</si>
  <si>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</si>
  <si>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</si>
  <si>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</si>
  <si>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</si>
  <si>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</si>
  <si>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</si>
  <si>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</si>
  <si>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</si>
  <si>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</si>
  <si>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</si>
  <si>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</si>
  <si>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</si>
  <si>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</si>
  <si>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</si>
  <si>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</si>
  <si>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</si>
  <si>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</si>
  <si>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</si>
  <si>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</si>
  <si>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</si>
  <si>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</si>
  <si>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</si>
  <si>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</si>
  <si>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</si>
  <si>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</si>
  <si>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</si>
  <si>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</si>
  <si>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</si>
  <si>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</si>
  <si>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</si>
  <si>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</si>
  <si>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</si>
  <si>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</si>
  <si>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</si>
  <si>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</si>
  <si>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</si>
  <si>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</si>
  <si>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</si>
  <si>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</si>
  <si>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</si>
  <si>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</si>
  <si>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</si>
  <si>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</si>
  <si>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</si>
  <si>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</si>
  <si>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</si>
  <si>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</si>
  <si>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</si>
  <si>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</si>
  <si>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</si>
  <si>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</si>
  <si>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</si>
  <si>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</si>
  <si>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</si>
  <si>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</si>
  <si>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</si>
  <si>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</si>
  <si>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</si>
  <si>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</si>
  <si>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</si>
  <si>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</si>
  <si>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</si>
  <si>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</si>
  <si>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</si>
  <si>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</si>
  <si>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</si>
  <si>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</si>
  <si>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</si>
  <si>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</si>
  <si>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</si>
  <si>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</si>
  <si>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</si>
  <si>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</si>
  <si>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</si>
  <si>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</si>
  <si>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</si>
  <si>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</si>
  <si>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</si>
  <si>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</si>
  <si>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</si>
  <si>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</si>
  <si>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</si>
  <si>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</si>
  <si>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</si>
  <si>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</si>
  <si>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</si>
  <si>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</si>
  <si>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</si>
  <si>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</si>
  <si>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</si>
  <si>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</si>
  <si>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</si>
  <si>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</si>
  <si>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</si>
  <si>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</si>
  <si>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</si>
  <si>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</si>
  <si>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</si>
  <si>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</si>
  <si>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</si>
  <si>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</si>
  <si>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</si>
  <si>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</si>
  <si>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</si>
  <si>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</si>
  <si>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</si>
  <si>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</si>
  <si>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</si>
  <si>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</si>
  <si>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</si>
  <si>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</si>
  <si>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</si>
  <si>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</si>
  <si>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</si>
  <si>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</si>
  <si>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</si>
  <si>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</si>
  <si>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</si>
  <si>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</si>
  <si>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</si>
  <si>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</si>
  <si>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</si>
  <si>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</si>
  <si>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</si>
  <si>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</si>
  <si>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</si>
  <si>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</si>
  <si>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</si>
  <si>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</si>
  <si>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</si>
  <si>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</si>
  <si>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</si>
  <si>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</si>
  <si>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</si>
  <si>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</si>
  <si>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</si>
  <si>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</si>
  <si>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</si>
  <si>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</si>
  <si>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</si>
  <si>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</si>
  <si>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</si>
  <si>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</si>
  <si>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</si>
  <si>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</si>
  <si>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</si>
  <si>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</si>
  <si>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</si>
  <si>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</si>
  <si>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</si>
  <si>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</si>
  <si>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</si>
  <si>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</si>
  <si>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</si>
  <si>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</si>
  <si>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</si>
  <si>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</si>
  <si>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</si>
  <si>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</si>
  <si>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</si>
  <si>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</si>
  <si>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</si>
  <si>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</si>
  <si>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</si>
  <si>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</si>
  <si>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</si>
  <si>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</si>
  <si>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</si>
  <si>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</si>
  <si>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</si>
  <si>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</si>
  <si>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</si>
  <si>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</si>
  <si>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</si>
  <si>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</si>
  <si>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</si>
  <si>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</si>
  <si>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</si>
  <si>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</si>
  <si>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</si>
  <si>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</si>
  <si>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</si>
  <si>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</si>
  <si>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</si>
  <si>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</si>
  <si>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</si>
  <si>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</si>
  <si>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</si>
  <si>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</si>
  <si>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</si>
  <si>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</si>
  <si>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</si>
  <si>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</si>
  <si>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</si>
  <si>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</si>
  <si>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</si>
  <si>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</si>
  <si>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</si>
  <si>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</si>
  <si>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</si>
  <si>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</si>
  <si>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</si>
  <si>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</si>
  <si>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</si>
  <si>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</si>
  <si>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</si>
  <si>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</si>
  <si>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</si>
  <si>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</si>
  <si>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</si>
  <si>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</si>
  <si>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</si>
  <si>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</si>
  <si>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</si>
  <si>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</si>
  <si>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</si>
  <si>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</si>
  <si>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</si>
  <si>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</si>
  <si>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</si>
  <si>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</si>
  <si>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</si>
  <si>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</si>
  <si>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</si>
  <si>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</si>
  <si>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</si>
  <si>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</si>
  <si>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</si>
  <si>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</si>
  <si>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</si>
  <si>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</si>
  <si>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</si>
  <si>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</si>
  <si>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</si>
  <si>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</si>
  <si>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</si>
  <si>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</si>
  <si>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</si>
  <si>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</si>
  <si>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</si>
  <si>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</si>
  <si>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</si>
  <si>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</si>
  <si>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</si>
  <si>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</si>
  <si>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</si>
  <si>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</si>
  <si>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</si>
  <si>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</si>
  <si>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</si>
  <si>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</si>
  <si>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</si>
  <si>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</si>
  <si>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</si>
  <si>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</si>
  <si>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</si>
  <si>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</si>
  <si>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</si>
  <si>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</si>
  <si>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</si>
  <si>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</si>
  <si>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</si>
  <si>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</si>
  <si>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</si>
  <si>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</si>
  <si>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</si>
  <si>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</si>
  <si>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</si>
  <si>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</si>
  <si>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</si>
  <si>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</si>
  <si>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</si>
  <si>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</si>
  <si>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</si>
  <si>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</si>
  <si>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</si>
  <si>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</si>
  <si>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</si>
  <si>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</si>
  <si>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</si>
  <si>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</si>
  <si>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</si>
  <si>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</si>
  <si>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</si>
  <si>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</si>
  <si>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</si>
  <si>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</si>
  <si>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</si>
  <si>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</si>
  <si>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</si>
  <si>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</si>
  <si>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</si>
  <si>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</si>
  <si>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</si>
  <si>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</si>
  <si>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</si>
  <si>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</si>
  <si>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</si>
  <si>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</si>
  <si>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</si>
  <si>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</si>
  <si>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</si>
  <si>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</si>
  <si>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</si>
  <si>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</si>
  <si>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</si>
  <si>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</si>
  <si>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</si>
  <si>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</si>
  <si>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</si>
  <si>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</si>
  <si>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</si>
  <si>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</si>
  <si>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</si>
  <si>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</si>
  <si>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</si>
  <si>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</si>
  <si>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</si>
  <si>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</si>
  <si>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</si>
  <si>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</si>
  <si>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</si>
  <si>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</si>
  <si>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</si>
  <si>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</si>
  <si>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</si>
  <si>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</si>
  <si>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</si>
  <si>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</si>
  <si>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</si>
  <si>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</si>
  <si>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</si>
  <si>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</si>
  <si>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</si>
  <si>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</si>
  <si>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</si>
  <si>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</si>
  <si>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</si>
  <si>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</si>
  <si>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</si>
  <si>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</si>
  <si>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</si>
  <si>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</si>
  <si>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</si>
  <si>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</si>
  <si>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</si>
  <si>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</si>
  <si>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</si>
  <si>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</si>
  <si>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</si>
  <si>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</si>
  <si>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</si>
  <si>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</si>
  <si>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</si>
  <si>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</si>
  <si>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</si>
  <si>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</si>
  <si>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</si>
  <si>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</si>
  <si>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</si>
  <si>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</si>
  <si>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</si>
  <si>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</si>
  <si>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</si>
  <si>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</si>
  <si>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</si>
  <si>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</si>
  <si>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</si>
  <si>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</si>
  <si>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</si>
  <si>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</si>
  <si>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</si>
  <si>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</si>
  <si>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</si>
  <si>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</si>
  <si>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</si>
  <si>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</si>
  <si>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</si>
  <si>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</si>
  <si>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</si>
  <si>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</si>
  <si>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</si>
  <si>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</si>
  <si>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</si>
  <si>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</si>
  <si>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</si>
  <si>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</si>
  <si>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</si>
  <si>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</si>
  <si>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</si>
  <si>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</si>
  <si>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</si>
  <si>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</si>
  <si>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</si>
  <si>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</si>
  <si>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</si>
  <si>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</si>
  <si>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</si>
  <si>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</si>
  <si>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</si>
  <si>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</si>
  <si>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</si>
  <si>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</si>
  <si>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</si>
  <si>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</si>
  <si>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</si>
  <si>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</si>
  <si>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</si>
  <si>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</si>
  <si>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</si>
  <si>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</si>
  <si>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</si>
  <si>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</si>
  <si>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</si>
  <si>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</si>
  <si>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</si>
  <si>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</si>
  <si>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</si>
  <si>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</si>
  <si>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</si>
  <si>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</si>
  <si>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</si>
  <si>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</si>
  <si>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</si>
  <si>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</si>
  <si>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</si>
  <si>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</si>
  <si>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</si>
  <si>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</si>
  <si>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</si>
  <si>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</si>
  <si>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</si>
  <si>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</si>
  <si>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</si>
  <si>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</si>
  <si>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</si>
  <si>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</si>
  <si>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</si>
  <si>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</si>
  <si>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</si>
  <si>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</si>
  <si>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</si>
  <si>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</si>
  <si>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</si>
  <si>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</si>
  <si>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</si>
  <si>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</si>
  <si>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</si>
  <si>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</si>
  <si>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</si>
  <si>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</si>
  <si>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</si>
  <si>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</si>
  <si>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</si>
  <si>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</si>
  <si>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</si>
  <si>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</si>
  <si>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</si>
  <si>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</si>
  <si>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</si>
  <si>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</si>
  <si>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</si>
  <si>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</si>
  <si>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</si>
  <si>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</si>
  <si>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</si>
  <si>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</si>
  <si>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</si>
  <si>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</si>
  <si>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</si>
  <si>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</si>
  <si>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</si>
  <si>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</si>
  <si>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</si>
  <si>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</si>
  <si>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</si>
  <si>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</si>
  <si>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</si>
  <si>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</si>
  <si>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</si>
  <si>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</si>
  <si>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</si>
  <si>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</si>
  <si>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</si>
  <si>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</si>
  <si>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</si>
  <si>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</si>
  <si>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</si>
  <si>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</si>
  <si>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</si>
  <si>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</si>
  <si>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</si>
  <si>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</si>
  <si>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</si>
  <si>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</si>
  <si>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</si>
  <si>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</si>
  <si>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</si>
  <si>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</si>
  <si>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</si>
  <si>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</si>
  <si>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</si>
  <si>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</si>
  <si>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</si>
  <si>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</si>
  <si>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</si>
  <si>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</si>
  <si>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</si>
  <si>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</si>
  <si>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</si>
  <si>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</si>
  <si>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</si>
  <si>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</si>
  <si>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</si>
  <si>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</si>
  <si>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</si>
  <si>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</si>
  <si>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</si>
  <si>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</si>
  <si>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</si>
  <si>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</si>
  <si>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</si>
  <si>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</si>
  <si>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</si>
  <si>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</si>
  <si>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</si>
  <si>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</si>
  <si>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</si>
  <si>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</si>
  <si>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</si>
  <si>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</si>
  <si>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</si>
  <si>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</si>
  <si>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</si>
  <si>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</si>
  <si>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</si>
  <si>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</si>
  <si>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</si>
  <si>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</si>
  <si>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</si>
  <si>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</si>
  <si>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</si>
  <si>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</si>
  <si>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</si>
  <si>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</si>
  <si>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</si>
  <si>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</si>
  <si>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</si>
  <si>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</si>
  <si>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</si>
  <si>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</si>
  <si>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</si>
  <si>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</si>
  <si>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</si>
  <si>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</si>
  <si>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</si>
  <si>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</si>
  <si>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</si>
  <si>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</si>
  <si>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</si>
  <si>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</si>
  <si>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</si>
  <si>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</si>
  <si>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</si>
  <si>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</si>
  <si>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</si>
  <si>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</si>
  <si>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</si>
  <si>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</si>
  <si>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</si>
  <si>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</si>
  <si>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</si>
  <si>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</si>
  <si>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</si>
  <si>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</si>
  <si>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</si>
  <si>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</si>
  <si>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</si>
  <si>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</si>
  <si>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</si>
  <si>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</si>
  <si>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</si>
  <si>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</si>
  <si>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</si>
  <si>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</si>
  <si>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</si>
  <si>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</si>
  <si>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</si>
  <si>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</si>
  <si>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</si>
  <si>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</si>
  <si>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</si>
  <si>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</si>
  <si>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</si>
  <si>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</si>
  <si>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</si>
  <si>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</si>
  <si>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</si>
  <si>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</si>
  <si>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</si>
  <si>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</si>
  <si>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</si>
  <si>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</si>
  <si>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</si>
  <si>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</si>
  <si>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</si>
  <si>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</si>
  <si>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</si>
  <si>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</si>
  <si>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</si>
  <si>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</si>
  <si>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</si>
  <si>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</si>
  <si>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</si>
  <si>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</si>
  <si>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</si>
  <si>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</si>
  <si>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</si>
  <si>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</si>
  <si>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</si>
  <si>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</si>
  <si>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</si>
  <si>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</si>
  <si>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</si>
  <si>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</si>
  <si>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</si>
  <si>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</si>
  <si>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</si>
  <si>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</si>
  <si>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</si>
  <si>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</si>
  <si>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</si>
  <si>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</si>
  <si>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</si>
  <si>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</si>
  <si>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</si>
  <si>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</si>
  <si>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</si>
  <si>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</si>
  <si>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</si>
  <si>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</si>
  <si>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</si>
  <si>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</si>
  <si>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</si>
  <si>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</si>
  <si>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</si>
  <si>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</si>
  <si>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</si>
  <si>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</si>
  <si>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</si>
  <si>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</si>
  <si>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</si>
  <si>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</si>
  <si>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</si>
  <si>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</si>
  <si>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</si>
  <si>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</si>
  <si>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</si>
  <si>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</si>
  <si>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</si>
  <si>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</si>
  <si>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</si>
  <si>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</si>
  <si>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</si>
  <si>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</si>
  <si>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</si>
  <si>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</si>
  <si>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</si>
  <si>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</si>
  <si>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</si>
  <si>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</si>
  <si>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</si>
  <si>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</si>
  <si>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</si>
  <si>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</si>
  <si>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</si>
  <si>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</si>
  <si>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</si>
  <si>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</si>
  <si>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</si>
  <si>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</si>
  <si>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</si>
  <si>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</si>
  <si>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</si>
  <si>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</si>
  <si>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</si>
  <si>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</si>
  <si>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</si>
  <si>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</si>
  <si>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</si>
  <si>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</si>
  <si>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</si>
  <si>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</si>
  <si>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</si>
  <si>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</si>
  <si>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</si>
  <si>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</si>
  <si>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</si>
  <si>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</si>
  <si>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</si>
  <si>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</si>
  <si>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</si>
  <si>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</si>
  <si>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</si>
  <si>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</si>
  <si>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</si>
  <si>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</si>
  <si>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</si>
  <si>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</si>
  <si>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</si>
  <si>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</si>
  <si>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</si>
  <si>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</si>
  <si>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</si>
  <si>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</si>
  <si>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</si>
  <si>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</si>
  <si>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</si>
  <si>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</si>
  <si>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</si>
  <si>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</si>
  <si>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</si>
  <si>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</si>
  <si>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</si>
  <si>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</si>
  <si>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</si>
  <si>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</si>
  <si>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</si>
  <si>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</si>
  <si>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</si>
  <si>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</si>
  <si>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</si>
  <si>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</si>
  <si>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</si>
  <si>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</si>
  <si>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</si>
  <si>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</si>
  <si>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</si>
  <si>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</si>
  <si>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</si>
  <si>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</si>
  <si>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</si>
  <si>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</si>
  <si>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</si>
  <si>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</si>
  <si>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</si>
  <si>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</si>
  <si>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</si>
  <si>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</si>
  <si>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</si>
  <si>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</si>
  <si>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</si>
  <si>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</si>
  <si>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</si>
  <si>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</si>
  <si>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</si>
  <si>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</si>
  <si>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</si>
  <si>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</si>
  <si>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</si>
  <si>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</si>
  <si>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</si>
  <si>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</si>
  <si>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</si>
  <si>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</si>
  <si>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</si>
  <si>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</si>
  <si>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</si>
  <si>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</si>
  <si>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</si>
  <si>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</si>
  <si>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</si>
  <si>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</si>
  <si>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</si>
  <si>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</si>
  <si>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</si>
  <si>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</si>
  <si>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</si>
  <si>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</si>
  <si>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</si>
  <si>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</si>
  <si>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</si>
  <si>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</si>
  <si>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</si>
  <si>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</si>
  <si>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</si>
  <si>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</si>
  <si>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</si>
  <si>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</si>
  <si>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</si>
  <si>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</si>
  <si>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</si>
  <si>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</si>
  <si>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</si>
  <si>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</si>
  <si>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</si>
  <si>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</si>
  <si>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</si>
  <si>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</si>
  <si>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</si>
  <si>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</si>
  <si>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</si>
  <si>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</si>
  <si>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</si>
  <si>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</si>
  <si>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</si>
  <si>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</si>
  <si>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</si>
  <si>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</si>
  <si>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</si>
  <si>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</si>
  <si>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</si>
  <si>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</si>
  <si>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</si>
  <si>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</si>
  <si>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</si>
  <si>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</si>
  <si>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</si>
  <si>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</si>
  <si>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</si>
  <si>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</si>
  <si>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</si>
  <si>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</si>
  <si>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</si>
  <si>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</si>
  <si>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</si>
  <si>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</si>
  <si>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</si>
  <si>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</si>
  <si>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</si>
  <si>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</si>
  <si>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</si>
  <si>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</si>
  <si>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</si>
  <si>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</si>
  <si>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</si>
  <si>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</si>
  <si>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</si>
  <si>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</si>
  <si>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</si>
  <si>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</si>
  <si>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</si>
  <si>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</si>
  <si>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</si>
  <si>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</si>
  <si>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</si>
  <si>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</si>
  <si>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</si>
  <si>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</si>
  <si>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</si>
  <si>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</si>
  <si>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</si>
  <si>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</si>
  <si>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</si>
  <si>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</si>
  <si>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</si>
  <si>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</si>
  <si>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</si>
  <si>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</si>
  <si>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</si>
  <si>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</si>
  <si>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</si>
  <si>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</si>
  <si>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</si>
  <si>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</si>
  <si>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</si>
  <si>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</si>
  <si>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</si>
  <si>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</si>
  <si>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</si>
  <si>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</si>
  <si>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</si>
  <si>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</si>
  <si>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</si>
  <si>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</si>
  <si>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</si>
  <si>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</si>
  <si>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</si>
  <si>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</si>
  <si>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</si>
  <si>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</si>
  <si>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</si>
  <si>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</si>
  <si>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</si>
  <si>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</si>
  <si>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</si>
  <si>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</si>
  <si>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</si>
  <si>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</si>
  <si>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</si>
  <si>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</si>
  <si>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</si>
  <si>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</si>
  <si>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</si>
  <si>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</si>
  <si>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</si>
  <si>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</si>
  <si>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</si>
  <si>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</si>
  <si>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</si>
  <si>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</si>
  <si>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</si>
  <si>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</si>
  <si>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</si>
  <si>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</si>
  <si>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</si>
  <si>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</si>
  <si>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</si>
  <si>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</si>
  <si>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</si>
  <si>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</si>
  <si>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</si>
  <si>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</si>
  <si>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</si>
  <si>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</si>
  <si>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</si>
  <si>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</si>
  <si>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</si>
  <si>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</si>
  <si>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</si>
  <si>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</si>
  <si>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</si>
  <si>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</si>
  <si>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</si>
  <si>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</si>
  <si>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</si>
  <si>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</si>
  <si>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</si>
  <si>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</si>
  <si>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</si>
  <si>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</si>
  <si>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</si>
  <si>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</si>
  <si>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</si>
  <si>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</si>
  <si>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</si>
  <si>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</si>
  <si>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</si>
  <si>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</si>
  <si>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</si>
  <si>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</si>
  <si>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</si>
  <si>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</si>
  <si>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</si>
  <si>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</si>
  <si>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</si>
  <si>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</si>
  <si>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</si>
  <si>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</si>
  <si>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</si>
  <si>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</si>
  <si>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</si>
  <si>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</si>
  <si>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</si>
  <si>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</si>
  <si>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</si>
  <si>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</si>
  <si>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</si>
  <si>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</si>
  <si>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</si>
  <si>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</si>
  <si>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</si>
  <si>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</si>
  <si>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</si>
  <si>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</si>
  <si>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</si>
  <si>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</si>
  <si>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</si>
  <si>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</si>
  <si>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</si>
  <si>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</si>
  <si>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</si>
  <si>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</si>
  <si>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</si>
  <si>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</si>
  <si>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</si>
  <si>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</si>
  <si>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</si>
  <si>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</si>
  <si>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</si>
  <si>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</si>
  <si>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</si>
  <si>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</si>
  <si>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</si>
  <si>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</si>
  <si>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</si>
  <si>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</si>
  <si>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</si>
  <si>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</si>
  <si>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</si>
  <si>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</si>
  <si>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</si>
  <si>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</si>
  <si>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</si>
  <si>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</si>
  <si>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</si>
  <si>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</si>
  <si>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</si>
  <si>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</si>
  <si>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</si>
  <si>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</si>
  <si>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</si>
  <si>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</si>
  <si>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</si>
  <si>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</si>
  <si>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</si>
  <si>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</si>
  <si>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</si>
  <si>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</si>
  <si>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</si>
  <si>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</si>
  <si>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</si>
  <si>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</si>
  <si>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</si>
  <si>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</si>
  <si>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</si>
  <si>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</si>
  <si>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</si>
  <si>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</si>
  <si>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</si>
  <si>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</si>
  <si>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</si>
  <si>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</si>
  <si>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</si>
  <si>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</si>
  <si>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</si>
  <si>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</si>
  <si>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</si>
  <si>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</si>
  <si>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</si>
  <si>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</si>
  <si>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</si>
  <si>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</si>
  <si>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</si>
  <si>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</si>
  <si>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</si>
  <si>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</si>
  <si>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</si>
  <si>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</si>
  <si>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</si>
  <si>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</si>
  <si>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</si>
  <si>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</si>
  <si>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</si>
  <si>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</si>
  <si>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</si>
  <si>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</si>
  <si>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</si>
  <si>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</si>
  <si>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</si>
  <si>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</si>
  <si>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</si>
  <si>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</si>
  <si>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</si>
  <si>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</si>
  <si>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</si>
  <si>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</si>
  <si>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</si>
  <si>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</si>
  <si>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</si>
  <si>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</si>
  <si>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</si>
  <si>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</si>
  <si>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</si>
  <si>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</si>
  <si>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</si>
  <si>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</si>
  <si>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</si>
  <si>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</si>
  <si>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</si>
  <si>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</si>
  <si>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</si>
  <si>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</si>
  <si>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</si>
  <si>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</si>
  <si>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</si>
  <si>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</si>
  <si>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</si>
  <si>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</si>
  <si>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</si>
  <si>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</si>
  <si>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</si>
  <si>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</si>
  <si>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</si>
  <si>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</si>
  <si>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</si>
  <si>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</si>
  <si>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</si>
  <si>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</si>
  <si>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</si>
  <si>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</si>
  <si>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</si>
  <si>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</si>
  <si>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</si>
  <si>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</si>
  <si>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</si>
  <si>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</si>
  <si>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</si>
  <si>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</si>
  <si>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</si>
  <si>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</si>
  <si>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</si>
  <si>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</si>
  <si>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</si>
  <si>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</si>
  <si>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</si>
  <si>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</si>
  <si>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</si>
  <si>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</si>
  <si>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</si>
  <si>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</si>
  <si>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</si>
  <si>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</si>
  <si>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</si>
  <si>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</si>
  <si>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</si>
  <si>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</si>
  <si>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</si>
  <si>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</si>
  <si>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</si>
  <si>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</si>
  <si>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</si>
  <si>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</si>
  <si>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</si>
  <si>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</si>
  <si>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</si>
  <si>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</si>
  <si>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</si>
  <si>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</si>
  <si>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</si>
  <si>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</si>
  <si>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</si>
  <si>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</si>
  <si>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</si>
  <si>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</si>
  <si>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</si>
  <si>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</si>
  <si>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</si>
  <si>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</si>
  <si>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</si>
  <si>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</si>
  <si>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</si>
  <si>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</si>
  <si>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</si>
  <si>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</si>
  <si>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</si>
  <si>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</si>
  <si>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</si>
  <si>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</si>
  <si>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</si>
  <si>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</si>
  <si>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</si>
  <si>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</si>
  <si>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</si>
  <si>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</si>
  <si>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</si>
  <si>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</si>
  <si>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</si>
  <si>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</si>
  <si>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</si>
  <si>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</si>
  <si>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</si>
  <si>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</si>
  <si>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</si>
  <si>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</si>
  <si>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</si>
  <si>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</si>
  <si>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</si>
  <si>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</si>
  <si>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</si>
  <si>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</si>
  <si>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</si>
  <si>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</si>
  <si>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</si>
  <si>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</si>
  <si>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</si>
  <si>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</si>
  <si>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</si>
  <si>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</si>
  <si>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</si>
  <si>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</si>
  <si>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</si>
  <si>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</si>
  <si>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</si>
  <si>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</si>
  <si>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</si>
  <si>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</si>
  <si>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</si>
  <si>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</si>
  <si>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</si>
  <si>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</si>
  <si>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</si>
  <si>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</si>
  <si>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</si>
  <si>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</si>
  <si>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</si>
  <si>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</si>
  <si>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</si>
  <si>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</si>
  <si>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</si>
  <si>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</si>
  <si>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</si>
  <si>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</si>
  <si>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</si>
  <si>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</si>
  <si>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</si>
  <si>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</si>
  <si>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</si>
  <si>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</si>
  <si>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</si>
  <si>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</si>
  <si>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</si>
  <si>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</si>
  <si>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</si>
  <si>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</si>
  <si>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</si>
  <si>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</si>
  <si>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</si>
  <si>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</si>
  <si>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</si>
  <si>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</si>
  <si>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</si>
  <si>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</si>
  <si>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</si>
  <si>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</si>
  <si>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</si>
  <si>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</si>
  <si>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</si>
  <si>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</si>
  <si>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</si>
  <si>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</si>
  <si>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</si>
  <si>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</si>
  <si>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</si>
  <si>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</si>
  <si>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</si>
  <si>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</si>
  <si>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</si>
  <si>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</si>
  <si>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</si>
  <si>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</si>
  <si>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</si>
  <si>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</si>
  <si>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</si>
  <si>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</si>
  <si>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</si>
  <si>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</si>
  <si>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</si>
  <si>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</si>
  <si>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</si>
  <si>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</si>
  <si>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</si>
  <si>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</si>
  <si>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</si>
  <si>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</si>
  <si>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</si>
  <si>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</si>
  <si>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</si>
  <si>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</si>
  <si>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</si>
  <si>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</si>
  <si>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</si>
  <si>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</si>
  <si>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</si>
  <si>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</si>
  <si>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</si>
  <si>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</si>
  <si>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</si>
  <si>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</si>
  <si>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</si>
  <si>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</si>
  <si>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</si>
  <si>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</si>
  <si>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</si>
  <si>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</si>
  <si>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</si>
  <si>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</si>
  <si>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</si>
  <si>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</si>
  <si>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</si>
  <si>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</si>
  <si>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</si>
  <si>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</si>
  <si>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</si>
  <si>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</si>
  <si>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</si>
  <si>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</si>
  <si>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</si>
  <si>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</si>
  <si>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</si>
  <si>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</si>
  <si>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</si>
  <si>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</si>
  <si>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</si>
  <si>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</si>
  <si>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</si>
  <si>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</si>
  <si>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</si>
  <si>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</si>
  <si>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</si>
  <si>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</si>
  <si>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</si>
  <si>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</si>
  <si>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</si>
  <si>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</si>
  <si>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</si>
  <si>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</si>
  <si>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</si>
  <si>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</si>
  <si>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</si>
  <si>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</si>
  <si>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</si>
  <si>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</si>
  <si>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</si>
  <si>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</si>
  <si>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</si>
  <si>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</si>
  <si>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</si>
  <si>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</si>
  <si>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</si>
  <si>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</si>
  <si>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</si>
  <si>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</si>
  <si>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</si>
  <si>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</si>
  <si>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</si>
  <si>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</si>
  <si>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</si>
  <si>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</si>
  <si>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</si>
  <si>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</si>
  <si>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</si>
  <si>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</si>
  <si>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</si>
  <si>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</si>
  <si>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</si>
  <si>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</si>
  <si>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</si>
  <si>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</si>
  <si>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</si>
  <si>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</si>
  <si>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</si>
  <si>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</si>
  <si>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</si>
  <si>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</si>
  <si>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</si>
  <si>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</si>
  <si>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</si>
  <si>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</si>
  <si>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</si>
  <si>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</si>
  <si>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</si>
  <si>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</si>
  <si>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</si>
  <si>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</si>
  <si>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</si>
  <si>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</si>
  <si>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</si>
  <si>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</si>
  <si>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</si>
  <si>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</si>
  <si>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</si>
  <si>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</si>
  <si>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</si>
  <si>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</si>
  <si>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</si>
  <si>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</si>
  <si>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</si>
  <si>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</si>
  <si>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</si>
  <si>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</si>
  <si>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</si>
  <si>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</si>
  <si>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</si>
  <si>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</si>
  <si>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</si>
  <si>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</si>
  <si>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</si>
  <si>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</si>
  <si>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</si>
  <si>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</si>
  <si>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</si>
  <si>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</si>
  <si>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</si>
  <si>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</si>
  <si>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</si>
  <si>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</si>
  <si>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</si>
  <si>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</si>
  <si>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</si>
  <si>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</si>
  <si>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</si>
  <si>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</si>
  <si>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</si>
  <si>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</si>
  <si>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</si>
  <si>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</si>
  <si>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</si>
  <si>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</si>
  <si>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</si>
  <si>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</si>
  <si>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</si>
  <si>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</si>
  <si>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</si>
  <si>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</si>
  <si>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</si>
  <si>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</si>
  <si>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</si>
  <si>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</si>
  <si>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</si>
  <si>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</si>
  <si>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</si>
  <si>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</si>
  <si>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</si>
  <si>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</si>
  <si>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</si>
  <si>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</si>
  <si>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</si>
  <si>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</si>
  <si>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</si>
  <si>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</si>
  <si>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</si>
  <si>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</si>
  <si>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</si>
  <si>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</si>
  <si>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</si>
  <si>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</si>
  <si>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</si>
  <si>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</si>
  <si>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</si>
  <si>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</si>
  <si>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</si>
  <si>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</si>
  <si>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</si>
  <si>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</si>
  <si>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</si>
  <si>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</si>
  <si>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</si>
  <si>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</si>
  <si>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</si>
  <si>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</si>
  <si>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</si>
  <si>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</si>
  <si>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</si>
  <si>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</si>
  <si>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</si>
  <si>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</si>
  <si>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</si>
  <si>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</si>
  <si>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</si>
  <si>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</si>
  <si>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</si>
  <si>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</si>
  <si>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</si>
  <si>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</si>
  <si>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</si>
  <si>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</si>
  <si>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</si>
  <si>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</si>
  <si>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</si>
  <si>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</si>
  <si>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</si>
  <si>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</si>
  <si>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</si>
  <si>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</si>
  <si>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</si>
  <si>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</si>
  <si>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</si>
  <si>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</si>
  <si>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</si>
  <si>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</si>
  <si>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</si>
  <si>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</si>
  <si>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</si>
  <si>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</si>
  <si>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</si>
  <si>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</si>
  <si>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</si>
  <si>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</si>
  <si>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</si>
  <si>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</si>
  <si>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</si>
  <si>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</si>
  <si>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</si>
  <si>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</si>
  <si>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</si>
  <si>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</si>
  <si>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</si>
  <si>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</si>
  <si>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</si>
  <si>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</si>
  <si>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</si>
  <si>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</si>
  <si>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</si>
  <si>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</si>
  <si>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</si>
  <si>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</si>
  <si>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</si>
  <si>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</si>
  <si>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</si>
  <si>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</si>
  <si>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</si>
  <si>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</si>
  <si>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</si>
  <si>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</si>
  <si>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</si>
  <si>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</si>
  <si>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</si>
  <si>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</si>
  <si>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</si>
  <si>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</si>
  <si>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</si>
  <si>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</si>
  <si>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</si>
  <si>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</si>
  <si>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</si>
  <si>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</si>
  <si>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</si>
  <si>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</si>
  <si>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</si>
  <si>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</si>
  <si>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</si>
  <si>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</si>
  <si>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</si>
  <si>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</si>
  <si>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</si>
  <si>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</si>
  <si>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</si>
  <si>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</si>
  <si>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</si>
  <si>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</si>
  <si>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</si>
  <si>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</si>
  <si>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</si>
  <si>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</si>
  <si>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</si>
  <si>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</si>
  <si>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</si>
  <si>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</si>
  <si>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</si>
  <si>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</si>
  <si>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</si>
  <si>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</si>
  <si>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</si>
  <si>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</si>
  <si>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</si>
  <si>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</si>
  <si>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</si>
  <si>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</si>
  <si>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</si>
  <si>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</si>
  <si>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</si>
  <si>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</si>
  <si>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</si>
  <si>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</si>
  <si>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</si>
  <si>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</si>
  <si>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</si>
  <si>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</si>
  <si>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</si>
  <si>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</si>
  <si>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</si>
  <si>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</si>
  <si>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</si>
  <si>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</si>
  <si>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</si>
  <si>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</si>
  <si>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</si>
  <si>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</si>
  <si>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</si>
  <si>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</si>
  <si>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</si>
  <si>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</si>
  <si>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</si>
  <si>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</si>
  <si>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</si>
  <si>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</si>
  <si>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</si>
  <si>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</si>
  <si>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</si>
  <si>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</si>
  <si>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</si>
  <si>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</si>
  <si>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</si>
  <si>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</si>
  <si>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</si>
  <si>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</si>
  <si>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</si>
  <si>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</si>
  <si>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</si>
  <si>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</si>
  <si>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</si>
  <si>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</si>
  <si>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</si>
  <si>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</si>
  <si>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</si>
  <si>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</si>
  <si>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</si>
  <si>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</si>
  <si>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</si>
  <si>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</si>
  <si>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</si>
  <si>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</si>
  <si>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</si>
  <si>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</si>
  <si>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</si>
  <si>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</si>
  <si>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</si>
  <si>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</si>
  <si>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</si>
  <si>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</si>
  <si>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</si>
  <si>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</si>
  <si>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</si>
  <si>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</si>
  <si>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</si>
  <si>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</si>
  <si>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</si>
  <si>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</si>
  <si>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</si>
  <si>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</si>
  <si>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</si>
  <si>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</si>
  <si>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</si>
  <si>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</si>
  <si>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</si>
  <si>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</si>
  <si>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</si>
  <si>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</si>
  <si>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</si>
  <si>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</si>
  <si>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</si>
  <si>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</si>
  <si>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</si>
  <si>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</si>
  <si>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</si>
  <si>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</si>
  <si>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</si>
  <si>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</si>
  <si>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</si>
  <si>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</si>
  <si>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</si>
  <si>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</si>
  <si>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</si>
  <si>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</si>
  <si>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</si>
  <si>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</si>
  <si>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</si>
  <si>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</si>
  <si>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</si>
  <si>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</si>
  <si>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</si>
  <si>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</si>
  <si>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</si>
  <si>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</si>
  <si>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</si>
  <si>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</si>
  <si>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</si>
  <si>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</si>
  <si>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</si>
  <si>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</si>
  <si>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</si>
  <si>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</si>
  <si>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</si>
  <si>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</si>
  <si>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</si>
  <si>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</si>
  <si>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</si>
  <si>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</si>
  <si>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</si>
  <si>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</si>
  <si>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</si>
  <si>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</si>
  <si>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</si>
  <si>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</si>
  <si>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</si>
  <si>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</si>
  <si>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</si>
  <si>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</si>
  <si>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</si>
  <si>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</si>
  <si>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</si>
  <si>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</si>
  <si>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</si>
  <si>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</si>
  <si>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</si>
  <si>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</si>
  <si>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</si>
  <si>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</si>
  <si>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</si>
  <si>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</si>
  <si>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</si>
  <si>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</si>
  <si>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</si>
  <si>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</si>
  <si>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</si>
  <si>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</si>
  <si>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</si>
  <si>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</si>
  <si>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</si>
  <si>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</si>
  <si>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</si>
  <si>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</si>
  <si>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</si>
  <si>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</si>
  <si>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</si>
  <si>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</si>
  <si>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</si>
  <si>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</si>
  <si>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</si>
  <si>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</si>
  <si>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</si>
  <si>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</si>
  <si>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</si>
  <si>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</si>
  <si>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</si>
  <si>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</si>
  <si>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</si>
  <si>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</si>
  <si>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</si>
  <si>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</si>
  <si>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</si>
  <si>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</si>
  <si>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</si>
  <si>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</si>
  <si>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</si>
  <si>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</si>
  <si>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</si>
  <si>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</si>
  <si>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</si>
  <si>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</si>
  <si>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</si>
  <si>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</si>
  <si>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</si>
  <si>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</si>
  <si>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</si>
  <si>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</si>
  <si>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</si>
  <si>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</si>
  <si>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</si>
  <si>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</si>
  <si>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</si>
  <si>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</si>
  <si>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</si>
  <si>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</si>
  <si>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</si>
  <si>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</si>
  <si>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</si>
  <si>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</si>
  <si>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</si>
  <si>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</si>
  <si>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</si>
  <si>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</si>
  <si>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</si>
  <si>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</si>
  <si>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</si>
  <si>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</si>
  <si>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</si>
  <si>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</si>
  <si>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</si>
  <si>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</si>
  <si>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</si>
  <si>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</si>
  <si>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</si>
  <si>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</si>
  <si>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</si>
  <si>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</si>
  <si>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</si>
  <si>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</si>
  <si>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</si>
  <si>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</si>
  <si>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</si>
  <si>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</si>
  <si>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</si>
  <si>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</si>
  <si>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</si>
  <si>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</si>
  <si>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</si>
  <si>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</si>
  <si>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</si>
  <si>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</si>
  <si>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</si>
  <si>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</si>
  <si>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</si>
  <si>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</si>
  <si>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</si>
  <si>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</si>
  <si>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</si>
  <si>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</si>
  <si>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</si>
  <si>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</si>
  <si>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</si>
  <si>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</si>
  <si>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</si>
  <si>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</si>
  <si>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</si>
  <si>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</si>
  <si>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</si>
  <si>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</si>
  <si>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</si>
  <si>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</si>
  <si>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</si>
  <si>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</si>
  <si>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</si>
  <si>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</si>
  <si>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</si>
  <si>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</si>
  <si>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</si>
  <si>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</si>
  <si>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</si>
  <si>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</si>
  <si>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</si>
  <si>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</si>
  <si>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</si>
  <si>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</si>
  <si>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</si>
  <si>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</si>
  <si>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</si>
  <si>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</si>
  <si>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</si>
  <si>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</si>
  <si>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</si>
  <si>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</si>
  <si>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</si>
  <si>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</si>
  <si>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</si>
  <si>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</si>
  <si>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</si>
  <si>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</si>
  <si>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</si>
  <si>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</si>
  <si>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</si>
  <si>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</si>
  <si>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</si>
  <si>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</si>
  <si>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</si>
  <si>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</si>
  <si>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</si>
  <si>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</si>
  <si>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</si>
  <si>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</si>
  <si>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</si>
  <si>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</si>
  <si>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</si>
  <si>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</si>
  <si>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</si>
  <si>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</si>
  <si>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</si>
  <si>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</si>
  <si>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</si>
  <si>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</si>
  <si>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</si>
  <si>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</si>
  <si>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</si>
  <si>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</si>
  <si>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</si>
  <si>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</si>
  <si>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</si>
  <si>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</si>
  <si>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</si>
  <si>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</si>
  <si>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</si>
  <si>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</si>
  <si>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</si>
  <si>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</si>
  <si>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</si>
  <si>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</si>
  <si>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</si>
  <si>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</si>
  <si>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</si>
  <si>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</si>
  <si>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</si>
  <si>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</si>
  <si>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</si>
  <si>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</si>
  <si>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</si>
  <si>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</si>
  <si>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</si>
  <si>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</si>
  <si>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</si>
  <si>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</si>
  <si>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</si>
  <si>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</si>
  <si>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</si>
  <si>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</si>
  <si>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</si>
  <si>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</si>
  <si>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</si>
  <si>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</si>
  <si>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</si>
  <si>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</si>
  <si>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</si>
  <si>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</si>
  <si>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</si>
  <si>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</si>
  <si>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</si>
  <si>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</si>
  <si>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</si>
  <si>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</si>
  <si>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</si>
  <si>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</si>
  <si>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</si>
  <si>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</si>
  <si>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</si>
  <si>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</si>
  <si>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</si>
  <si>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</si>
  <si>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</si>
  <si>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</si>
  <si>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</si>
  <si>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</si>
  <si>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</si>
  <si>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</si>
  <si>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</si>
  <si>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</si>
  <si>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</si>
  <si>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</si>
  <si>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</si>
  <si>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</si>
  <si>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</si>
  <si>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</si>
  <si>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</si>
  <si>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</si>
  <si>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</si>
  <si>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</si>
  <si>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</si>
  <si>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</si>
  <si>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</si>
  <si>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</si>
  <si>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</si>
  <si>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</si>
  <si>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</si>
  <si>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</si>
  <si>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</si>
  <si>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</si>
  <si>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</si>
  <si>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</si>
  <si>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</si>
  <si>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</si>
  <si>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</si>
  <si>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</si>
  <si>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</si>
  <si>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</si>
  <si>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</si>
  <si>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</si>
  <si>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</si>
  <si>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</si>
  <si>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</si>
  <si>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</si>
  <si>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</si>
  <si>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</si>
  <si>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</si>
  <si>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</si>
  <si>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</si>
  <si>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</si>
  <si>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</si>
  <si>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</si>
  <si>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</si>
  <si>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</si>
  <si>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</si>
  <si>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</si>
  <si>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</si>
  <si>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</si>
  <si>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</si>
  <si>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</si>
  <si>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</si>
  <si>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</si>
  <si>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</si>
  <si>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</si>
  <si>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</si>
  <si>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</si>
  <si>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</si>
  <si>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</si>
  <si>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</si>
  <si>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</si>
  <si>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</si>
  <si>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</si>
  <si>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</si>
  <si>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</si>
  <si>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</si>
  <si>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</si>
  <si>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</si>
  <si>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</si>
  <si>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</si>
  <si>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</si>
  <si>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</si>
  <si>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</si>
  <si>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</si>
  <si>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</si>
  <si>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</si>
  <si>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</si>
  <si>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</si>
  <si>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</si>
  <si>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</si>
  <si>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</si>
  <si>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</si>
  <si>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</si>
  <si>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</si>
  <si>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</si>
  <si>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</si>
  <si>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</si>
  <si>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</si>
  <si>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</si>
  <si>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</si>
  <si>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</si>
  <si>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</si>
  <si>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</si>
  <si>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</si>
  <si>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</si>
  <si>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</si>
  <si>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</si>
  <si>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</si>
  <si>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</si>
  <si>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</si>
  <si>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</si>
  <si>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</si>
  <si>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</si>
  <si>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</si>
  <si>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</si>
  <si>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</si>
  <si>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</si>
  <si>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</si>
  <si>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</si>
  <si>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</si>
  <si>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</si>
  <si>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</si>
  <si>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</si>
  <si>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</si>
  <si>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</si>
  <si>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</si>
  <si>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</si>
  <si>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</si>
  <si>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</si>
  <si>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</si>
  <si>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</si>
  <si>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</si>
  <si>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</si>
  <si>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</si>
  <si>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</si>
  <si>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</si>
  <si>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</si>
  <si>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</si>
  <si>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</si>
  <si>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</si>
  <si>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</si>
  <si>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</si>
  <si>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</si>
  <si>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</si>
  <si>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</si>
  <si>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</si>
  <si>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</si>
  <si>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</si>
  <si>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</si>
  <si>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</si>
  <si>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</si>
  <si>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</si>
  <si>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</si>
  <si>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</si>
  <si>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</si>
  <si>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</si>
  <si>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</si>
  <si>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</si>
  <si>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</si>
  <si>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</si>
  <si>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</si>
  <si>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</si>
  <si>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</si>
  <si>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</si>
  <si>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</si>
  <si>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</si>
  <si>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</si>
  <si>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</si>
  <si>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</si>
  <si>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</si>
  <si>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</si>
  <si>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</si>
  <si>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</si>
  <si>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</si>
  <si>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</si>
  <si>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</si>
  <si>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</si>
  <si>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</si>
  <si>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</si>
  <si>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</si>
  <si>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</si>
  <si>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</si>
  <si>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</si>
  <si>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</si>
  <si>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</si>
  <si>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</si>
  <si>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</si>
  <si>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</si>
  <si>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</si>
  <si>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</si>
  <si>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</si>
  <si>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</si>
  <si>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</si>
  <si>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</si>
  <si>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</si>
  <si>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</si>
  <si>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</si>
  <si>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</si>
  <si>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</si>
  <si>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</si>
  <si>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</si>
  <si>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</si>
  <si>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</si>
  <si>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</si>
  <si>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</si>
  <si>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</si>
  <si>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</si>
  <si>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</si>
  <si>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</si>
  <si>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</si>
  <si>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</si>
  <si>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</si>
  <si>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</si>
  <si>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</si>
  <si>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</si>
  <si>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</si>
  <si>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</si>
  <si>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</si>
  <si>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</si>
  <si>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</si>
  <si>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</si>
  <si>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</si>
  <si>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</si>
  <si>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</si>
  <si>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</si>
  <si>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</si>
  <si>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</si>
  <si>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</si>
  <si>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</si>
  <si>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</si>
  <si>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</si>
  <si>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</si>
  <si>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</si>
  <si>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</si>
  <si>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</si>
  <si>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</si>
  <si>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</si>
  <si>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</si>
  <si>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</si>
  <si>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</si>
  <si>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</si>
  <si>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</si>
  <si>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</si>
  <si>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</si>
  <si>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</si>
  <si>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</si>
  <si>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</si>
  <si>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</si>
  <si>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</si>
  <si>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</si>
  <si>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</si>
  <si>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</si>
  <si>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</si>
  <si>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</si>
  <si>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</si>
  <si>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</si>
  <si>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</si>
  <si>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</si>
  <si>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</si>
  <si>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</si>
  <si>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</si>
  <si>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</si>
  <si>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</si>
  <si>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</si>
  <si>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</si>
  <si>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</si>
  <si>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</si>
  <si>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</si>
  <si>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</si>
  <si>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</si>
  <si>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</si>
  <si>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</si>
  <si>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</si>
  <si>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</si>
  <si>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</si>
  <si>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</si>
  <si>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</si>
  <si>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</si>
  <si>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</si>
  <si>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</si>
  <si>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</si>
  <si>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</si>
  <si>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</si>
  <si>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</si>
  <si>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</si>
  <si>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</si>
  <si>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</si>
  <si>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</si>
  <si>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</si>
  <si>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</si>
  <si>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</si>
  <si>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</si>
  <si>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</si>
  <si>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</si>
  <si>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</si>
  <si>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</si>
  <si>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</si>
  <si>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</si>
  <si>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</si>
  <si>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</si>
  <si>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</si>
  <si>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</si>
  <si>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</si>
  <si>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</si>
  <si>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</si>
  <si>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</si>
  <si>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</si>
  <si>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</si>
  <si>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</si>
  <si>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</si>
  <si>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</si>
  <si>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</si>
  <si>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</si>
  <si>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</si>
  <si>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</si>
  <si>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</si>
  <si>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</si>
  <si>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</si>
  <si>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</si>
  <si>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</si>
  <si>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</si>
  <si>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</si>
  <si>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</si>
  <si>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</si>
  <si>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</si>
  <si>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</si>
  <si>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</si>
  <si>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</si>
  <si>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</si>
  <si>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</si>
  <si>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</si>
  <si>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</si>
  <si>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</si>
  <si>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</si>
  <si>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</si>
  <si>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</si>
  <si>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</si>
  <si>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</si>
  <si>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</si>
  <si>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</si>
  <si>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</si>
  <si>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</si>
  <si>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</si>
  <si>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</si>
  <si>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</si>
  <si>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</si>
  <si>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</si>
  <si>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</si>
  <si>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</si>
  <si>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</si>
  <si>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</si>
  <si>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</si>
  <si>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</si>
  <si>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</si>
  <si>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</si>
  <si>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</si>
  <si>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</si>
  <si>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</si>
  <si>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</si>
  <si>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</si>
  <si>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</si>
  <si>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</si>
  <si>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</si>
  <si>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</si>
  <si>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</si>
  <si>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</si>
  <si>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</si>
  <si>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</si>
  <si>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</si>
  <si>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</si>
  <si>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</si>
  <si>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</si>
  <si>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</si>
  <si>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</si>
  <si>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</si>
  <si>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</si>
  <si>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</si>
  <si>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</si>
  <si>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</si>
  <si>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</si>
  <si>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</si>
  <si>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</si>
  <si>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</si>
  <si>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</si>
  <si>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</si>
  <si>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</si>
  <si>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</si>
  <si>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</si>
  <si>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</si>
  <si>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</si>
  <si>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</si>
  <si>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</si>
  <si>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</si>
  <si>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</si>
  <si>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</si>
  <si>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</si>
  <si>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</si>
  <si>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</si>
  <si>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</si>
  <si>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</si>
  <si>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</si>
  <si>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</si>
  <si>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</si>
  <si>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</si>
  <si>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</si>
  <si>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</si>
  <si>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</si>
  <si>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</si>
  <si>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</si>
  <si>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</si>
  <si>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</si>
  <si>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</si>
  <si>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</si>
  <si>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</si>
  <si>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</si>
  <si>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</si>
  <si>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</si>
  <si>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</si>
  <si>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</si>
  <si>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</si>
  <si>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</si>
  <si>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</si>
  <si>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</si>
  <si>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</si>
  <si>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</si>
  <si>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</si>
  <si>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</si>
  <si>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</si>
  <si>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</si>
  <si>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</si>
  <si>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</si>
  <si>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</si>
  <si>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</si>
  <si>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</si>
  <si>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</si>
  <si>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</si>
  <si>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</si>
  <si>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</si>
  <si>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</si>
  <si>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</si>
  <si>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</si>
  <si>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</si>
  <si>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</si>
  <si>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</si>
  <si>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</si>
  <si>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</si>
  <si>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</si>
  <si>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</si>
  <si>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</si>
  <si>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</si>
  <si>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</si>
  <si>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</si>
  <si>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</si>
  <si>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</si>
  <si>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</si>
  <si>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</si>
  <si>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</si>
  <si>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</si>
  <si>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</si>
  <si>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</si>
  <si>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</si>
  <si>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</si>
  <si>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</si>
  <si>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</si>
  <si>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</si>
  <si>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</si>
  <si>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</si>
  <si>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</si>
  <si>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</si>
  <si>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</si>
  <si>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</si>
  <si>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</si>
  <si>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</si>
  <si>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</si>
  <si>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</si>
  <si>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</si>
  <si>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</si>
  <si>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</si>
  <si>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</si>
  <si>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</si>
  <si>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</si>
  <si>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</si>
  <si>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</si>
  <si>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</si>
  <si>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</si>
  <si>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</si>
  <si>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</si>
  <si>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</si>
  <si>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</si>
  <si>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</si>
  <si>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</si>
  <si>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</si>
  <si>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</si>
  <si>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</si>
  <si>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</si>
  <si>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</si>
  <si>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</si>
  <si>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</si>
  <si>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</si>
  <si>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</si>
  <si>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</si>
  <si>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</si>
  <si>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</si>
  <si>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</si>
  <si>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</si>
  <si>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</si>
  <si>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</si>
  <si>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</si>
  <si>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</si>
  <si>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</si>
  <si>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</si>
  <si>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</si>
  <si>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</si>
  <si>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</si>
  <si>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</si>
  <si>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</si>
  <si>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</si>
  <si>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</si>
  <si>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</si>
  <si>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</si>
  <si>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</si>
  <si>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</si>
  <si>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</si>
  <si>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</si>
  <si>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</si>
  <si>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</si>
  <si>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</si>
  <si>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</si>
  <si>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</si>
  <si>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</si>
  <si>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</si>
  <si>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</si>
  <si>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</si>
  <si>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</si>
  <si>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</si>
  <si>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</si>
  <si>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</si>
  <si>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</si>
  <si>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</si>
  <si>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</si>
  <si>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</si>
  <si>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</si>
  <si>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</si>
  <si>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</si>
  <si>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</si>
  <si>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</si>
  <si>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</si>
  <si>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</si>
  <si>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</si>
  <si>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</si>
  <si>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</si>
  <si>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</si>
  <si>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</si>
  <si>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</si>
  <si>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</si>
  <si>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</si>
  <si>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</si>
  <si>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</si>
  <si>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</si>
  <si>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</si>
  <si>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</si>
  <si>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</si>
  <si>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</si>
  <si>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</si>
  <si>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</si>
  <si>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</si>
  <si>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</si>
  <si>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</si>
  <si>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</si>
  <si>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</si>
  <si>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</si>
  <si>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</si>
  <si>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</si>
  <si>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</si>
  <si>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</si>
  <si>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</si>
  <si>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</si>
  <si>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</si>
  <si>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</si>
  <si>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</si>
  <si>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</si>
  <si>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</si>
  <si>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</si>
  <si>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</si>
  <si>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</si>
  <si>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</si>
  <si>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</si>
  <si>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</si>
  <si>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</si>
  <si>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</si>
  <si>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</si>
  <si>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</si>
  <si>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</si>
  <si>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</si>
  <si>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</si>
  <si>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</si>
  <si>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</si>
  <si>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</si>
  <si>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</si>
  <si>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</si>
  <si>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</si>
  <si>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</si>
  <si>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</si>
  <si>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</si>
  <si>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</si>
  <si>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</si>
  <si>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</si>
  <si>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</si>
  <si>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</si>
  <si>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</si>
  <si>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</si>
  <si>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</si>
  <si>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</si>
  <si>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</si>
  <si>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</si>
  <si>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</si>
  <si>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</si>
  <si>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</si>
  <si>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</si>
  <si>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</si>
  <si>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</si>
  <si>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</si>
  <si>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</si>
  <si>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</si>
  <si>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</si>
  <si>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</si>
  <si>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</si>
  <si>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</si>
  <si>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</si>
  <si>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</si>
  <si>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</si>
  <si>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</si>
  <si>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</si>
  <si>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</si>
  <si>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</si>
  <si>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</si>
  <si>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</si>
  <si>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</si>
  <si>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</si>
  <si>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</si>
  <si>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</si>
  <si>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</si>
  <si>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</si>
  <si>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</si>
  <si>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</si>
  <si>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</si>
  <si>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</si>
  <si>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</si>
  <si>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</si>
  <si>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</si>
  <si>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</si>
  <si>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</si>
  <si>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</si>
  <si>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</si>
  <si>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</si>
  <si>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</si>
  <si>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</si>
  <si>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</si>
  <si>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</si>
  <si>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</si>
  <si>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</si>
  <si>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</si>
  <si>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</si>
  <si>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</si>
  <si>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</si>
  <si>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</si>
  <si>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</si>
  <si>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</si>
  <si>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</si>
  <si>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</si>
  <si>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</si>
  <si>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</si>
  <si>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</si>
  <si>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</si>
  <si>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</si>
  <si>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</si>
  <si>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</si>
  <si>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</si>
  <si>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</si>
  <si>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</si>
  <si>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</si>
  <si>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</si>
  <si>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</si>
  <si>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</si>
  <si>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</si>
  <si>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</si>
  <si>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</si>
  <si>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</si>
  <si>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</si>
  <si>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</si>
  <si>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</si>
  <si>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</si>
  <si>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</si>
  <si>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</si>
  <si>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</si>
  <si>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</si>
  <si>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</si>
  <si>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</si>
  <si>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</si>
  <si>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</si>
  <si>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</si>
  <si>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</si>
  <si>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</si>
  <si>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</si>
  <si>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</si>
  <si>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</si>
  <si>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</si>
  <si>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</si>
  <si>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</si>
  <si>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</si>
  <si>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</si>
  <si>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</si>
  <si>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</si>
  <si>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</si>
  <si>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</si>
  <si>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</si>
  <si>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</si>
  <si>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</si>
  <si>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</si>
  <si>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</si>
  <si>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</si>
  <si>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</si>
  <si>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</si>
  <si>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</si>
  <si>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</si>
  <si>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</si>
  <si>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</si>
  <si>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</si>
  <si>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</si>
  <si>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</si>
  <si>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</si>
  <si>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</si>
  <si>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</si>
  <si>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</si>
  <si>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</si>
  <si>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</si>
  <si>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</si>
  <si>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</si>
  <si>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</si>
  <si>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</si>
  <si>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</si>
  <si>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</si>
  <si>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</si>
  <si>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</si>
  <si>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</si>
  <si>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</si>
  <si>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</si>
  <si>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</si>
  <si>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</si>
  <si>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</si>
  <si>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</si>
  <si>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</si>
  <si>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</si>
  <si>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</si>
  <si>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</si>
  <si>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</si>
  <si>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</si>
  <si>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</si>
  <si>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</si>
  <si>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</si>
  <si>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</si>
  <si>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</si>
  <si>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</si>
  <si>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</si>
  <si>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</si>
  <si>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</si>
  <si>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</si>
  <si>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</si>
  <si>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</si>
  <si>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</si>
  <si>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</si>
  <si>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</si>
  <si>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</si>
  <si>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</si>
  <si>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</si>
  <si>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</si>
  <si>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</si>
  <si>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</si>
  <si>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</si>
  <si>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</si>
  <si>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</si>
  <si>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</si>
  <si>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</si>
  <si>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</si>
  <si>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</si>
  <si>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</si>
  <si>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</si>
  <si>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</si>
  <si>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</si>
  <si>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</si>
  <si>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</si>
  <si>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</si>
  <si>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</si>
  <si>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</si>
  <si>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</si>
  <si>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</si>
  <si>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</si>
  <si>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</si>
  <si>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</si>
  <si>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</si>
  <si>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</si>
  <si>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</si>
  <si>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</si>
  <si>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</si>
  <si>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</si>
  <si>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</si>
  <si>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</si>
  <si>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</si>
  <si>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</si>
  <si>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</si>
  <si>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</si>
  <si>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</si>
  <si>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</si>
  <si>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</si>
  <si>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</si>
  <si>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</si>
  <si>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</si>
  <si>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</si>
  <si>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</si>
  <si>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</si>
  <si>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</si>
  <si>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</si>
  <si>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</si>
  <si>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</si>
  <si>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</si>
  <si>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</si>
  <si>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</si>
  <si>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</si>
  <si>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</si>
  <si>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</si>
  <si>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</si>
  <si>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</si>
  <si>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</si>
  <si>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</si>
  <si>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</si>
  <si>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</si>
  <si>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</si>
  <si>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</si>
  <si>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</si>
  <si>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</si>
  <si>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</si>
  <si>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</si>
  <si>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</si>
  <si>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</si>
  <si>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</si>
  <si>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</si>
  <si>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</si>
  <si>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</si>
  <si>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</si>
  <si>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</si>
  <si>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</si>
  <si>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</si>
  <si>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</si>
  <si>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</si>
  <si>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</si>
  <si>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</si>
  <si>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</si>
  <si>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</si>
  <si>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</si>
  <si>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</si>
  <si>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</si>
  <si>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</si>
  <si>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</si>
  <si>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</si>
  <si>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</si>
  <si>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</si>
  <si>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</si>
  <si>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</si>
  <si>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</si>
  <si>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</si>
  <si>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</si>
  <si>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</si>
  <si>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</si>
  <si>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</si>
  <si>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</si>
  <si>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</si>
  <si>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</si>
  <si>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</si>
  <si>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</si>
  <si>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</si>
  <si>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</si>
  <si>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</si>
  <si>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</si>
  <si>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</si>
  <si>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</si>
  <si>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</si>
  <si>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</si>
  <si>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</si>
  <si>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</si>
  <si>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</si>
  <si>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</si>
  <si>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</si>
  <si>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</si>
  <si>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</si>
  <si>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</si>
  <si>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</si>
  <si>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</si>
  <si>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</si>
  <si>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</si>
  <si>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</si>
  <si>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</si>
  <si>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</si>
  <si>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</si>
  <si>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</si>
  <si>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</si>
  <si>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</si>
  <si>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</si>
  <si>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</si>
  <si>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</si>
  <si>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</si>
  <si>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</si>
  <si>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</si>
  <si>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</si>
  <si>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</si>
  <si>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</si>
  <si>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</si>
  <si>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</si>
  <si>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</si>
  <si>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</si>
  <si>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</si>
  <si>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</si>
  <si>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</si>
  <si>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</si>
  <si>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</si>
  <si>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</si>
  <si>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</si>
  <si>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</si>
  <si>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</si>
  <si>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</si>
  <si>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</si>
  <si>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</si>
  <si>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</si>
  <si>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</si>
  <si>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</si>
  <si>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</si>
  <si>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</si>
  <si>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</si>
  <si>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</si>
  <si>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</si>
  <si>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</si>
  <si>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</si>
  <si>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</si>
  <si>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</si>
  <si>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</si>
  <si>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</si>
  <si>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</si>
  <si>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</si>
  <si>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</si>
  <si>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</si>
  <si>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</si>
  <si>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</si>
  <si>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</si>
  <si>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</si>
  <si>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</si>
  <si>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</si>
  <si>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</si>
  <si>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</si>
  <si>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</si>
  <si>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</si>
  <si>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</si>
  <si>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</si>
  <si>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</si>
  <si>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</si>
  <si>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</si>
  <si>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</si>
  <si>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</si>
  <si>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</si>
  <si>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</si>
  <si>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</si>
  <si>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</si>
  <si>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</si>
  <si>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</si>
  <si>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</si>
  <si>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</si>
  <si>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</si>
  <si>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</si>
  <si>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</si>
  <si>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</si>
  <si>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</si>
  <si>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</si>
  <si>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</si>
  <si>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</si>
  <si>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</si>
  <si>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</si>
  <si>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</si>
  <si>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</si>
  <si>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</si>
  <si>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</si>
  <si>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</si>
  <si>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</si>
  <si>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</si>
  <si>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</si>
  <si>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</si>
  <si>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</si>
  <si>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</si>
  <si>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</si>
  <si>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</si>
  <si>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</si>
  <si>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</si>
  <si>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</si>
  <si>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</si>
  <si>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</si>
  <si>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</si>
  <si>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</si>
  <si>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</si>
  <si>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</si>
  <si>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</si>
  <si>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</si>
  <si>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</si>
  <si>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</si>
  <si>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</si>
  <si>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</si>
  <si>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</si>
  <si>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</si>
  <si>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</si>
  <si>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</si>
  <si>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</si>
  <si>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</si>
  <si>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</si>
  <si>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</si>
  <si>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</si>
  <si>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</si>
  <si>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</si>
  <si>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</si>
  <si>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</si>
  <si>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</si>
  <si>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</si>
  <si>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</si>
  <si>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</si>
  <si>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</si>
  <si>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</si>
  <si>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</si>
  <si>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</si>
  <si>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</si>
  <si>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</si>
  <si>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</si>
  <si>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</si>
  <si>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</si>
  <si>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</si>
  <si>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</si>
  <si>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</si>
  <si>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</si>
  <si>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</si>
  <si>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</si>
  <si>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</si>
  <si>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</si>
  <si>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</si>
  <si>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</si>
  <si>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</si>
  <si>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</si>
  <si>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</si>
  <si>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</si>
  <si>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</si>
  <si>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</si>
  <si>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</si>
  <si>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</si>
  <si>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</si>
  <si>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</si>
  <si>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</si>
  <si>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</si>
  <si>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</si>
  <si>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</si>
  <si>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</si>
  <si>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</si>
  <si>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</si>
  <si>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</si>
  <si>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</si>
  <si>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</si>
  <si>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</si>
  <si>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</si>
  <si>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</si>
  <si>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</si>
  <si>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</si>
  <si>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</si>
  <si>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</si>
  <si>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</si>
  <si>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</si>
  <si>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</si>
  <si>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</si>
  <si>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</si>
  <si>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</si>
  <si>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</si>
  <si>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</si>
  <si>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</si>
  <si>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</si>
  <si>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</si>
  <si>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</si>
  <si>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</si>
  <si>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</si>
  <si>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</si>
  <si>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</si>
  <si>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</si>
  <si>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</si>
  <si>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</si>
  <si>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</si>
  <si>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</si>
  <si>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</si>
  <si>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</si>
  <si>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</si>
  <si>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</si>
  <si>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</si>
  <si>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</si>
  <si>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</si>
  <si>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</si>
  <si>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</si>
  <si>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</si>
  <si>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</si>
  <si>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</si>
  <si>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</si>
  <si>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</si>
  <si>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</si>
  <si>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</si>
  <si>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</si>
  <si>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</si>
  <si>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</si>
  <si>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</si>
  <si>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</si>
  <si>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</si>
  <si>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</si>
  <si>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</si>
  <si>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</si>
  <si>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</si>
  <si>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</si>
  <si>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</si>
  <si>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</si>
  <si>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</si>
  <si>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</si>
  <si>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</si>
  <si>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</si>
  <si>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</si>
  <si>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</si>
  <si>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</si>
  <si>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</si>
  <si>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</si>
  <si>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</si>
  <si>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</si>
  <si>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</si>
  <si>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</si>
  <si>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</si>
  <si>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</si>
  <si>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</si>
  <si>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</si>
  <si>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</si>
  <si>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</si>
  <si>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</si>
  <si>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</si>
  <si>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</si>
  <si>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</si>
  <si>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</si>
  <si>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</si>
  <si>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</si>
  <si>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</si>
  <si>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</si>
  <si>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</si>
  <si>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</si>
  <si>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</si>
  <si>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</si>
  <si>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</si>
  <si>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</si>
  <si>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</si>
  <si>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</si>
  <si>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</si>
  <si>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</si>
  <si>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</si>
  <si>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</si>
  <si>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</si>
  <si>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</si>
  <si>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</si>
  <si>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</si>
  <si>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</si>
  <si>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</si>
  <si>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</si>
  <si>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</si>
  <si>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</si>
  <si>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</si>
  <si>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</si>
  <si>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</si>
  <si>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</si>
  <si>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</si>
  <si>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</si>
  <si>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</si>
  <si>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</si>
  <si>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</si>
  <si>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</si>
  <si>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</si>
  <si>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</si>
  <si>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</si>
  <si>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</si>
  <si>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</si>
  <si>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</si>
  <si>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</si>
  <si>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</si>
  <si>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</si>
  <si>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</si>
  <si>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</si>
  <si>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</si>
  <si>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</si>
  <si>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</si>
  <si>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</si>
  <si>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</si>
  <si>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</si>
  <si>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</si>
  <si>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</si>
  <si>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</si>
  <si>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</si>
  <si>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</si>
  <si>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</si>
  <si>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</si>
  <si>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</si>
  <si>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</si>
  <si>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</si>
  <si>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</si>
  <si>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</si>
  <si>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</si>
  <si>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</si>
  <si>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</si>
  <si>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</si>
  <si>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</si>
  <si>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</si>
  <si>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</si>
  <si>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</si>
  <si>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</si>
  <si>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</si>
  <si>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</si>
  <si>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</si>
  <si>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</si>
  <si>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</si>
  <si>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</si>
  <si>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</si>
  <si>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</si>
  <si>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</si>
  <si>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</si>
  <si>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</si>
  <si>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</si>
  <si>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</si>
  <si>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</si>
  <si>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</si>
  <si>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</si>
  <si>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</si>
  <si>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</si>
  <si>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</si>
  <si>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</si>
  <si>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</si>
  <si>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</si>
  <si>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</si>
  <si>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</si>
  <si>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</si>
  <si>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</si>
  <si>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</si>
  <si>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</si>
  <si>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</si>
  <si>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</si>
  <si>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</si>
  <si>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</si>
  <si>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</si>
  <si>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</si>
  <si>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</si>
  <si>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</si>
  <si>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</si>
  <si>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</si>
  <si>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</si>
  <si>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</si>
  <si>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</si>
  <si>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</si>
  <si>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</si>
  <si>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</si>
  <si>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</si>
  <si>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</si>
  <si>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</si>
  <si>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</si>
  <si>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</si>
  <si>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</si>
  <si>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</si>
  <si>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</si>
  <si>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</si>
  <si>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</si>
  <si>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</si>
  <si>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</si>
  <si>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</si>
  <si>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</si>
  <si>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</si>
  <si>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</si>
  <si>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</si>
  <si>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</si>
  <si>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</si>
  <si>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</si>
  <si>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</si>
  <si>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</si>
  <si>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</si>
  <si>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</si>
  <si>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</si>
  <si>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</si>
  <si>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</si>
  <si>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</si>
  <si>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</si>
  <si>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</si>
  <si>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</si>
  <si>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</si>
  <si>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</si>
  <si>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</si>
  <si>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</si>
  <si>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</si>
  <si>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</si>
  <si>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</si>
  <si>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</si>
  <si>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</si>
  <si>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</si>
  <si>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</si>
  <si>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</si>
  <si>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</si>
  <si>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</si>
  <si>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</si>
  <si>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</si>
  <si>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</si>
  <si>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</si>
  <si>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</si>
  <si>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</si>
  <si>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</si>
  <si>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</si>
  <si>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</si>
  <si>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</si>
  <si>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</si>
  <si>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</si>
  <si>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</si>
  <si>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</si>
  <si>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</si>
  <si>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</si>
  <si>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</si>
  <si>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</si>
  <si>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</si>
  <si>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</si>
  <si>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</si>
  <si>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</si>
  <si>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</si>
  <si>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</si>
  <si>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</si>
  <si>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</si>
  <si>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</si>
  <si>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</si>
  <si>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</si>
  <si>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</si>
  <si>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</si>
  <si>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</si>
  <si>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</si>
  <si>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</si>
  <si>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</si>
  <si>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</si>
  <si>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</si>
  <si>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</si>
  <si>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</si>
  <si>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</si>
  <si>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</si>
  <si>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</si>
  <si>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</si>
  <si>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</si>
  <si>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</si>
  <si>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</si>
  <si>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</si>
  <si>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</si>
  <si>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</si>
  <si>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</si>
  <si>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</si>
  <si>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</si>
  <si>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</si>
  <si>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</si>
  <si>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</si>
  <si>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</si>
  <si>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</si>
  <si>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</si>
  <si>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</si>
  <si>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</si>
  <si>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</si>
  <si>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</si>
  <si>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</si>
  <si>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</si>
  <si>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</si>
  <si>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</si>
  <si>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</si>
  <si>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</si>
  <si>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</si>
  <si>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</si>
  <si>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</si>
  <si>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</si>
  <si>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</si>
  <si>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</si>
  <si>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</si>
  <si>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</si>
  <si>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</si>
  <si>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</si>
  <si>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</si>
  <si>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</si>
  <si>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</si>
  <si>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</si>
  <si>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</si>
  <si>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</si>
  <si>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</si>
  <si>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</si>
  <si>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</si>
  <si>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</si>
  <si>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</si>
  <si>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</si>
  <si>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</si>
  <si>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</si>
  <si>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</si>
  <si>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</si>
  <si>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</si>
  <si>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</si>
  <si>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</si>
  <si>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</si>
  <si>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</si>
  <si>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</si>
  <si>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</si>
  <si>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</si>
  <si>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</si>
  <si>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</si>
  <si>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</si>
  <si>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</si>
  <si>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</si>
  <si>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</si>
  <si>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</si>
  <si>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</si>
  <si>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</si>
  <si>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</si>
  <si>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</si>
  <si>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</si>
  <si>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</si>
  <si>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</si>
  <si>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</si>
  <si>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</si>
  <si>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</si>
  <si>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</si>
  <si>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</si>
  <si>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</si>
  <si>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</si>
  <si>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</si>
  <si>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</si>
  <si>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</si>
  <si>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</si>
  <si>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</si>
  <si>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</si>
  <si>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</si>
  <si>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</si>
  <si>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</si>
  <si>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</si>
  <si>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</si>
  <si>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</si>
  <si>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</si>
  <si>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</si>
  <si>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</si>
  <si>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</si>
  <si>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</si>
  <si>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</si>
  <si>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</si>
  <si>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</si>
  <si>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</si>
  <si>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</si>
  <si>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</si>
  <si>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</si>
  <si>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</si>
  <si>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</si>
  <si>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</si>
  <si>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</si>
  <si>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</si>
  <si>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</si>
  <si>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</si>
  <si>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</si>
  <si>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</si>
  <si>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</si>
  <si>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</si>
  <si>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</si>
  <si>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</si>
  <si>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</si>
  <si>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</si>
  <si>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</si>
  <si>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</si>
  <si>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</si>
  <si>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</si>
  <si>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</si>
  <si>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</si>
  <si>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</si>
  <si>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</si>
  <si>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</si>
  <si>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</si>
  <si>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</si>
  <si>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</si>
  <si>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</si>
  <si>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</si>
  <si>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</si>
  <si>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</si>
  <si>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</si>
  <si>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</si>
  <si>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</si>
  <si>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</si>
  <si>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</si>
  <si>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</si>
  <si>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</si>
  <si>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</si>
  <si>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</si>
  <si>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</si>
  <si>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</si>
  <si>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</si>
  <si>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</si>
  <si>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</si>
  <si>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</si>
  <si>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</si>
  <si>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</si>
  <si>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</si>
  <si>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</si>
  <si>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</si>
  <si>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</si>
  <si>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</si>
  <si>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</si>
  <si>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</si>
  <si>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</si>
  <si>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</si>
  <si>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</si>
  <si>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</si>
  <si>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</si>
  <si>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</si>
  <si>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</si>
  <si>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</si>
  <si>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</si>
  <si>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</si>
  <si>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</si>
  <si>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</si>
  <si>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</si>
  <si>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</si>
  <si>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</si>
  <si>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</si>
  <si>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</si>
  <si>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</si>
  <si>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</si>
  <si>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</si>
  <si>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</si>
  <si>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</si>
  <si>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</si>
  <si>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</si>
  <si>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</si>
  <si>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</si>
  <si>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</si>
  <si>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</si>
  <si>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</si>
  <si>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</si>
  <si>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</si>
  <si>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</si>
  <si>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</si>
  <si>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</si>
  <si>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</si>
  <si>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</si>
  <si>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</si>
  <si>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</si>
  <si>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</si>
  <si>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</si>
  <si>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</si>
  <si>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</si>
  <si>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</si>
  <si>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</si>
  <si>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</si>
  <si>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</si>
  <si>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</si>
  <si>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</si>
  <si>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</si>
  <si>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</si>
  <si>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</si>
  <si>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</si>
  <si>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</si>
  <si>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</si>
  <si>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</si>
  <si>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</si>
  <si>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</si>
  <si>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</si>
  <si>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</si>
  <si>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</si>
  <si>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</si>
  <si>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</si>
  <si>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</si>
  <si>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</si>
  <si>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</si>
  <si>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</si>
  <si>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</si>
  <si>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</si>
  <si>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</si>
  <si>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</si>
  <si>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</si>
  <si>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</si>
  <si>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</si>
  <si>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</si>
  <si>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</si>
  <si>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</si>
  <si>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</si>
  <si>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</si>
  <si>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</si>
  <si>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</si>
  <si>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</si>
  <si>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</si>
  <si>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</si>
  <si>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</si>
  <si>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</si>
  <si>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</si>
  <si>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</si>
  <si>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</si>
  <si>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</si>
  <si>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</si>
  <si>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</si>
  <si>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</si>
  <si>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</si>
  <si>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</si>
  <si>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</si>
  <si>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</si>
  <si>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</si>
  <si>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</si>
  <si>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</si>
  <si>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</si>
  <si>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</si>
  <si>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</si>
  <si>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</si>
  <si>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</si>
  <si>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</si>
  <si>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</si>
  <si>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</si>
  <si>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</si>
  <si>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</si>
  <si>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</si>
  <si>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</si>
  <si>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</si>
  <si>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</si>
  <si>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</si>
  <si>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</si>
  <si>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</si>
  <si>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</si>
  <si>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</si>
  <si>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</si>
  <si>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</si>
  <si>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</si>
  <si>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</si>
  <si>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</si>
  <si>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</si>
  <si>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</si>
  <si>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</si>
  <si>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</si>
  <si>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</si>
  <si>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</si>
  <si>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</si>
  <si>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</si>
  <si>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</si>
  <si>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</si>
  <si>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</si>
  <si>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</si>
  <si>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</si>
  <si>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</si>
  <si>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</si>
  <si>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</si>
  <si>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</si>
  <si>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</si>
  <si>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</si>
  <si>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</si>
  <si>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</si>
  <si>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</si>
  <si>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</si>
  <si>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</si>
  <si>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</si>
  <si>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</si>
  <si>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</si>
  <si>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</si>
  <si>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</si>
  <si>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</si>
  <si>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</si>
  <si>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</si>
  <si>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</si>
  <si>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</si>
  <si>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</si>
  <si>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</si>
  <si>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</si>
  <si>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</si>
  <si>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</si>
  <si>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</si>
  <si>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</si>
  <si>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</si>
  <si>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</si>
  <si>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</si>
  <si>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</si>
  <si>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</si>
  <si>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</si>
  <si>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</si>
  <si>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</si>
  <si>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</si>
  <si>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</si>
  <si>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</si>
  <si>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</si>
  <si>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</si>
  <si>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</si>
  <si>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</si>
  <si>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</si>
  <si>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</si>
  <si>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</si>
  <si>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</si>
  <si>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</si>
  <si>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</si>
  <si>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</si>
  <si>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</si>
  <si>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</si>
  <si>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</si>
  <si>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</si>
  <si>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</si>
  <si>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</si>
  <si>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</si>
  <si>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</si>
  <si>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</si>
  <si>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</si>
  <si>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</si>
  <si>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</si>
  <si>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</si>
  <si>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</si>
  <si>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</si>
  <si>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</si>
  <si>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</si>
  <si>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</si>
  <si>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</si>
  <si>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</si>
  <si>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</si>
  <si>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</si>
  <si>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</si>
  <si>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</si>
  <si>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</si>
  <si>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</si>
  <si>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</si>
  <si>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</si>
  <si>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</si>
  <si>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</si>
  <si>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</si>
  <si>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</si>
  <si>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</si>
  <si>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</si>
  <si>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</si>
  <si>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</si>
  <si>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</si>
  <si>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</si>
  <si>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</si>
  <si>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</si>
  <si>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</si>
  <si>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</si>
  <si>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</si>
  <si>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</si>
  <si>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</si>
  <si>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</si>
  <si>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</si>
  <si>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</si>
  <si>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</si>
  <si>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</si>
  <si>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</si>
  <si>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</si>
  <si>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</si>
  <si>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</si>
  <si>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</si>
  <si>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</si>
  <si>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</si>
  <si>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</si>
  <si>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</si>
  <si>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</si>
  <si>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</si>
  <si>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</si>
  <si>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</si>
  <si>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</si>
  <si>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</si>
  <si>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</si>
  <si>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</si>
  <si>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</si>
  <si>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</si>
  <si>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</si>
  <si>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</si>
  <si>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</si>
  <si>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</si>
  <si>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</si>
  <si>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</si>
  <si>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</si>
  <si>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</si>
  <si>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</si>
  <si>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</si>
  <si>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</si>
  <si>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</si>
  <si>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</si>
  <si>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</si>
  <si>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</si>
  <si>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</si>
  <si>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</si>
  <si>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</si>
  <si>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</si>
  <si>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</si>
  <si>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</si>
  <si>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</si>
  <si>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</si>
  <si>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</si>
  <si>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</si>
  <si>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</si>
  <si>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</si>
  <si>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</si>
  <si>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</si>
  <si>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</si>
  <si>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</si>
  <si>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</si>
  <si>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</si>
  <si>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</si>
  <si>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</si>
  <si>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</si>
  <si>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</si>
  <si>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</si>
  <si>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</si>
  <si>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</si>
  <si>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</si>
  <si>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</si>
  <si>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</si>
  <si>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</si>
  <si>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</si>
  <si>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</si>
  <si>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</si>
  <si>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</si>
  <si>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</si>
  <si>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</si>
  <si>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</si>
  <si>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</si>
  <si>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</si>
  <si>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</si>
  <si>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</si>
  <si>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</si>
  <si>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</si>
  <si>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</si>
  <si>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</si>
  <si>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</si>
  <si>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</si>
  <si>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</si>
  <si>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</si>
  <si>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</si>
  <si>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</si>
  <si>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</si>
  <si>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</si>
  <si>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</si>
  <si>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</si>
  <si>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</si>
  <si>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</si>
  <si>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</si>
  <si>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</si>
  <si>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</si>
  <si>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</si>
  <si>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</si>
  <si>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</si>
  <si>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</si>
  <si>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</si>
  <si>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</si>
  <si>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</si>
  <si>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</si>
  <si>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</si>
  <si>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</si>
  <si>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</si>
  <si>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</si>
  <si>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</si>
  <si>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</si>
  <si>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</si>
  <si>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</si>
  <si>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</si>
  <si>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</si>
  <si>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</si>
  <si>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</si>
  <si>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</si>
  <si>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</si>
  <si>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</si>
  <si>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</si>
  <si>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</si>
  <si>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</si>
  <si>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</si>
  <si>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</si>
  <si>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</si>
  <si>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</si>
  <si>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</si>
  <si>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</si>
  <si>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</si>
  <si>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</si>
  <si>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</si>
  <si>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</si>
  <si>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</si>
  <si>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</si>
  <si>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</si>
  <si>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</si>
  <si>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</si>
  <si>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</si>
  <si>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</si>
  <si>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</si>
  <si>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</si>
  <si>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</si>
  <si>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</si>
  <si>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</si>
  <si>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</si>
  <si>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</si>
  <si>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</si>
  <si>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</si>
  <si>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</si>
  <si>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</si>
  <si>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</si>
  <si>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</si>
  <si>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</si>
  <si>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</si>
  <si>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</si>
  <si>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</si>
  <si>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</si>
  <si>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</si>
  <si>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</si>
  <si>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</si>
  <si>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</si>
  <si>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</si>
  <si>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</si>
  <si>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</si>
  <si>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</si>
  <si>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</si>
  <si>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</si>
  <si>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</si>
  <si>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</si>
  <si>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</si>
  <si>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</si>
  <si>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</si>
  <si>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</si>
  <si>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</si>
  <si>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</si>
  <si>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</si>
  <si>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</si>
  <si>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</si>
  <si>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</si>
  <si>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</si>
  <si>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</si>
  <si>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</si>
  <si>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</si>
  <si>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</si>
  <si>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</si>
  <si>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</si>
  <si>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</si>
  <si>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</si>
  <si>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</si>
  <si>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</si>
  <si>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</si>
  <si>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</si>
  <si>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</si>
  <si>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</si>
  <si>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</si>
  <si>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</si>
  <si>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</si>
  <si>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</si>
  <si>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</si>
  <si>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</si>
  <si>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</si>
  <si>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</si>
  <si>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</si>
  <si>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</si>
  <si>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</si>
  <si>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</si>
  <si>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</si>
  <si>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</si>
  <si>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</si>
  <si>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</si>
  <si>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</si>
  <si>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</si>
  <si>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</si>
  <si>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</si>
  <si>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</si>
  <si>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</si>
  <si>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</si>
  <si>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</si>
  <si>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</si>
  <si>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</si>
  <si>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</si>
  <si>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</si>
  <si>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</si>
  <si>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</si>
  <si>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</si>
  <si>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</si>
  <si>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</si>
  <si>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</si>
  <si>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</si>
  <si>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</si>
  <si>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</si>
  <si>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</si>
  <si>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</si>
  <si>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</si>
  <si>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</si>
  <si>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</si>
  <si>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</si>
  <si>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</si>
  <si>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</si>
  <si>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</si>
  <si>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</si>
  <si>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</si>
  <si>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</si>
  <si>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</si>
  <si>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</si>
  <si>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</si>
  <si>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</si>
  <si>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</si>
  <si>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</si>
  <si>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</si>
  <si>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</si>
  <si>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</si>
  <si>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</si>
  <si>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</si>
  <si>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</si>
  <si>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</si>
  <si>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</si>
  <si>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</si>
  <si>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</si>
  <si>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</si>
  <si>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</si>
  <si>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</si>
  <si>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</si>
  <si>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</si>
  <si>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</si>
  <si>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</si>
  <si>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</si>
  <si>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</si>
  <si>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</si>
  <si>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</si>
  <si>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</si>
  <si>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</si>
  <si>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</si>
  <si>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</si>
  <si>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</si>
  <si>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</si>
  <si>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</si>
  <si>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</si>
  <si>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</si>
  <si>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</si>
  <si>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</si>
  <si>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</si>
  <si>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</si>
  <si>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</si>
  <si>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</si>
  <si>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</si>
  <si>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</si>
  <si>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</si>
  <si>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</si>
  <si>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</si>
  <si>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</si>
  <si>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</si>
  <si>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</si>
  <si>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</si>
  <si>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</si>
  <si>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</si>
  <si>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</si>
  <si>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</si>
  <si>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</si>
  <si>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</si>
  <si>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</si>
  <si>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</si>
  <si>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</si>
  <si>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</si>
  <si>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</si>
  <si>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</si>
  <si>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</si>
  <si>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</si>
  <si>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</si>
  <si>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</si>
  <si>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</si>
  <si>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</si>
  <si>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</si>
  <si>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</si>
  <si>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</si>
  <si>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</si>
  <si>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</si>
  <si>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</si>
  <si>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</si>
  <si>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</si>
  <si>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</si>
  <si>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</si>
  <si>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</si>
  <si>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</si>
  <si>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</si>
  <si>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</si>
  <si>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</si>
  <si>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</si>
  <si>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</si>
  <si>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</si>
  <si>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</si>
  <si>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</si>
  <si>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</si>
  <si>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</si>
  <si>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</si>
  <si>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</si>
  <si>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</si>
  <si>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</si>
  <si>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</si>
  <si>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</si>
  <si>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</si>
  <si>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</si>
  <si>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</si>
  <si>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</si>
  <si>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</si>
  <si>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</si>
  <si>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</si>
  <si>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</si>
  <si>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</si>
  <si>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</si>
  <si>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</si>
  <si>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</si>
  <si>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</si>
  <si>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</si>
  <si>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</si>
  <si>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</si>
  <si>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</si>
  <si>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</si>
  <si>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</si>
  <si>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</si>
  <si>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</si>
  <si>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</si>
  <si>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</si>
  <si>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</si>
  <si>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</si>
  <si>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</si>
  <si>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</si>
  <si>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</si>
  <si>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</si>
  <si>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</si>
  <si>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</si>
  <si>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</si>
  <si>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</si>
  <si>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</si>
  <si>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</si>
  <si>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</si>
  <si>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</si>
  <si>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</si>
  <si>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</si>
  <si>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</si>
  <si>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</si>
  <si>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</si>
  <si>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</si>
  <si>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</si>
  <si>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</si>
  <si>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</si>
  <si>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</si>
  <si>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</si>
  <si>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</si>
  <si>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</si>
  <si>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</si>
  <si>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</si>
  <si>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</si>
  <si>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</si>
  <si>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</si>
  <si>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</si>
  <si>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</si>
  <si>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</si>
  <si>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</si>
  <si>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</si>
  <si>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</si>
  <si>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</si>
  <si>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</si>
  <si>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</si>
  <si>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</si>
  <si>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</si>
  <si>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</si>
  <si>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</si>
  <si>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</si>
  <si>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</si>
  <si>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</si>
  <si>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</si>
  <si>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</si>
  <si>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</si>
  <si>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</si>
  <si>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</si>
  <si>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</si>
  <si>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</si>
  <si>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</si>
  <si>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</si>
  <si>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</si>
  <si>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</si>
  <si>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</si>
  <si>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</si>
  <si>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</si>
  <si>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</si>
  <si>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</si>
  <si>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</si>
  <si>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</si>
  <si>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</si>
  <si>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</si>
  <si>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</si>
  <si>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</si>
  <si>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</si>
  <si>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</si>
  <si>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</si>
  <si>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</si>
  <si>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</si>
  <si>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</si>
  <si>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</si>
  <si>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</si>
  <si>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</si>
  <si>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</si>
  <si>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</si>
  <si>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</si>
  <si>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</si>
  <si>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</si>
  <si>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</si>
  <si>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</si>
  <si>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</si>
  <si>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</si>
  <si>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</si>
  <si>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</si>
  <si>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</si>
  <si>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</si>
  <si>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</si>
  <si>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</si>
  <si>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</si>
  <si>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</si>
  <si>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</si>
  <si>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</si>
  <si>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</si>
  <si>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</si>
  <si>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</si>
  <si>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</si>
  <si>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</si>
  <si>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</si>
  <si>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</si>
  <si>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</si>
  <si>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</si>
  <si>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</si>
  <si>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</si>
  <si>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</si>
  <si>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</si>
  <si>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</si>
  <si>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</si>
  <si>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</si>
  <si>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</si>
  <si>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</si>
  <si>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</si>
  <si>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</si>
  <si>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</si>
  <si>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</si>
  <si>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</si>
  <si>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</si>
  <si>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</si>
  <si>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</si>
  <si>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</si>
  <si>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</si>
  <si>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</si>
  <si>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</si>
  <si>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</si>
  <si>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</si>
  <si>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</si>
  <si>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</si>
  <si>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</si>
  <si>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</si>
  <si>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</si>
  <si>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</si>
  <si>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</si>
  <si>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</si>
  <si>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</si>
  <si>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</si>
  <si>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</si>
  <si>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</si>
  <si>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</si>
  <si>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</si>
  <si>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</si>
  <si>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</si>
  <si>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</si>
  <si>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</si>
  <si>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</si>
  <si>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</si>
  <si>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</si>
  <si>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</si>
  <si>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</si>
  <si>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</si>
  <si>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</si>
  <si>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</si>
  <si>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</si>
  <si>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</si>
  <si>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</si>
  <si>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</si>
  <si>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</si>
  <si>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</si>
  <si>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</si>
  <si>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</si>
  <si>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</si>
  <si>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</si>
  <si>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</si>
  <si>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</si>
  <si>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</si>
  <si>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</si>
  <si>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</si>
  <si>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</si>
  <si>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</si>
  <si>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</si>
  <si>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</si>
  <si>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</si>
  <si>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</si>
  <si>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</si>
  <si>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</si>
  <si>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</si>
  <si>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</si>
  <si>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</si>
  <si>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</si>
  <si>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</si>
  <si>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</si>
  <si>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</si>
  <si>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</si>
  <si>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</si>
  <si>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</si>
  <si>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</si>
  <si>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</si>
  <si>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</si>
  <si>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</si>
  <si>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</si>
  <si>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</si>
  <si>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</si>
  <si>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</si>
  <si>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</si>
  <si>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</si>
  <si>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</si>
  <si>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</si>
  <si>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</si>
  <si>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</si>
  <si>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</si>
  <si>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</si>
  <si>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</si>
  <si>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</si>
  <si>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</si>
  <si>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</si>
  <si>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</si>
  <si>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</si>
  <si>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</si>
  <si>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</si>
  <si>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</si>
  <si>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</si>
  <si>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</si>
  <si>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</si>
  <si>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</si>
  <si>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</si>
  <si>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</si>
  <si>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</si>
  <si>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</si>
  <si>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</si>
  <si>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</si>
  <si>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</si>
  <si>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</si>
  <si>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</si>
  <si>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</si>
  <si>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</si>
  <si>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</si>
  <si>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</si>
  <si>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</si>
  <si>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</si>
  <si>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</si>
  <si>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</si>
  <si>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</si>
  <si>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</si>
  <si>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</si>
  <si>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</si>
  <si>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</si>
  <si>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</si>
  <si>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</si>
  <si>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</si>
  <si>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</si>
  <si>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</si>
  <si>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</si>
  <si>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</si>
  <si>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</si>
  <si>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</si>
  <si>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</si>
  <si>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</si>
  <si>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</si>
  <si>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</si>
  <si>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</si>
  <si>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</si>
  <si>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</si>
  <si>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</si>
  <si>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</si>
  <si>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</si>
  <si>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</si>
  <si>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</si>
  <si>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</si>
  <si>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</si>
  <si>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</si>
  <si>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</si>
  <si>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</si>
  <si>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</si>
  <si>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</si>
  <si>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</si>
  <si>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</si>
  <si>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</si>
  <si>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</si>
  <si>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</si>
  <si>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</si>
  <si>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</si>
  <si>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</si>
  <si>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</si>
  <si>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</si>
  <si>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</si>
  <si>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</si>
  <si>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</si>
  <si>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</si>
  <si>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</si>
  <si>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</si>
  <si>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</si>
  <si>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</si>
  <si>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</si>
  <si>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</si>
  <si>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</si>
  <si>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</si>
  <si>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</si>
  <si>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</si>
  <si>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</si>
  <si>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</si>
  <si>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</si>
  <si>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</si>
  <si>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</si>
  <si>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</si>
  <si>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</si>
  <si>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</si>
  <si>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</si>
  <si>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</si>
  <si>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</si>
  <si>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</si>
  <si>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</si>
  <si>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</si>
  <si>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</si>
  <si>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</si>
  <si>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</si>
  <si>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</si>
  <si>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</si>
  <si>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</si>
  <si>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</si>
  <si>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</si>
  <si>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</si>
  <si>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</si>
  <si>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</si>
  <si>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</si>
  <si>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</si>
  <si>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</si>
  <si>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</si>
  <si>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</si>
  <si>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</si>
  <si>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</si>
  <si>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</si>
  <si>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</si>
  <si>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</si>
  <si>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</si>
  <si>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</si>
  <si>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</si>
  <si>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</si>
  <si>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</si>
  <si>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</si>
  <si>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</si>
  <si>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</si>
  <si>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</si>
  <si>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</si>
  <si>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</si>
  <si>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</si>
  <si>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</si>
  <si>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</si>
  <si>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</si>
  <si>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</si>
  <si>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</si>
  <si>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</si>
  <si>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</si>
  <si>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</si>
  <si>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</si>
  <si>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</si>
  <si>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</si>
  <si>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</si>
  <si>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</si>
  <si>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</si>
  <si>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</si>
  <si>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</si>
  <si>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</si>
  <si>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</si>
  <si>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</si>
  <si>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</si>
  <si>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</si>
  <si>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</si>
  <si>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</si>
  <si>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</si>
  <si>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</si>
  <si>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</si>
  <si>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</si>
  <si>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</si>
  <si>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</si>
  <si>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</si>
  <si>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</si>
  <si>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</si>
  <si>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</si>
  <si>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</si>
  <si>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</si>
  <si>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</si>
  <si>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</si>
  <si>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</si>
  <si>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</si>
  <si>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</si>
  <si>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</si>
  <si>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</si>
  <si>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</si>
  <si>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</si>
  <si>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</si>
  <si>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</si>
  <si>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</si>
  <si>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</si>
  <si>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</si>
  <si>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</si>
  <si>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</si>
  <si>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</si>
  <si>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</si>
  <si>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</si>
  <si>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</si>
  <si>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</si>
  <si>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</si>
  <si>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</si>
  <si>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</si>
  <si>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</si>
  <si>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</si>
  <si>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</si>
  <si>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</si>
  <si>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</si>
  <si>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</si>
  <si>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</si>
  <si>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</si>
  <si>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</si>
  <si>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</si>
  <si>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</si>
  <si>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</si>
  <si>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</si>
  <si>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</si>
  <si>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</si>
  <si>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</si>
  <si>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</si>
  <si>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</si>
  <si>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</si>
  <si>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</si>
  <si>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</si>
  <si>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</si>
  <si>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</si>
  <si>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</si>
  <si>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</si>
  <si>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</si>
  <si>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</si>
  <si>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</si>
  <si>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</si>
  <si>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</si>
  <si>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</si>
  <si>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</si>
  <si>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</si>
  <si>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</si>
  <si>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</si>
  <si>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</si>
  <si>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</si>
  <si>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</si>
  <si>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</si>
  <si>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</si>
  <si>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</si>
  <si>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</si>
  <si>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</si>
  <si>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</si>
  <si>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</si>
  <si>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</si>
  <si>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</si>
  <si>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</si>
  <si>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</si>
  <si>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</si>
  <si>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</si>
  <si>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</si>
  <si>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</si>
  <si>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</si>
  <si>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</si>
  <si>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</si>
  <si>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</si>
  <si>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</si>
  <si>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</si>
  <si>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</si>
  <si>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</si>
  <si>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</si>
  <si>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</si>
  <si>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</si>
  <si>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</si>
  <si>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</si>
  <si>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</si>
  <si>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</si>
  <si>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</si>
  <si>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</si>
  <si>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</si>
  <si>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</si>
  <si>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</si>
  <si>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</si>
  <si>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</si>
  <si>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</si>
  <si>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</si>
  <si>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</si>
  <si>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</si>
  <si>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</si>
  <si>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</si>
  <si>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</si>
  <si>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</si>
  <si>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</si>
  <si>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</si>
  <si>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</si>
  <si>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</si>
  <si>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</si>
  <si>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</si>
  <si>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</si>
  <si>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</si>
  <si>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</si>
  <si>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</si>
  <si>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</si>
  <si>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</si>
  <si>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</si>
  <si>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</si>
  <si>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</si>
  <si>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</si>
  <si>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</si>
  <si>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</si>
  <si>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</si>
  <si>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</si>
  <si>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</si>
  <si>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</si>
  <si>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</si>
  <si>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</si>
  <si>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</si>
  <si>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</si>
  <si>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</si>
  <si>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</si>
  <si>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</si>
  <si>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</si>
  <si>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</si>
  <si>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</si>
  <si>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</si>
  <si>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</si>
  <si>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</si>
  <si>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</si>
  <si>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</si>
  <si>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</si>
  <si>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</si>
  <si>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</si>
  <si>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</si>
  <si>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</si>
  <si>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</si>
  <si>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</si>
  <si>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</si>
  <si>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</si>
  <si>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</si>
  <si>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</si>
  <si>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</si>
  <si>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</si>
  <si>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</si>
  <si>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</si>
  <si>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</si>
  <si>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</si>
  <si>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</si>
  <si>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</si>
  <si>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</si>
  <si>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</si>
  <si>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</si>
  <si>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</si>
  <si>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</si>
  <si>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</si>
  <si>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</si>
  <si>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</si>
  <si>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</si>
  <si>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</si>
  <si>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</si>
  <si>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</si>
  <si>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</si>
  <si>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</si>
  <si>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</si>
  <si>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</si>
  <si>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</si>
  <si>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</si>
  <si>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</si>
  <si>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</si>
  <si>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</si>
  <si>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</si>
  <si>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</si>
  <si>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</si>
  <si>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</si>
  <si>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</si>
  <si>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</si>
  <si>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</si>
  <si>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</si>
  <si>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</si>
  <si>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</si>
  <si>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</si>
  <si>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</si>
  <si>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</si>
  <si>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</si>
  <si>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</si>
  <si>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</si>
  <si>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</si>
  <si>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</si>
  <si>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</si>
  <si>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</si>
  <si>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</si>
  <si>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</si>
  <si>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</si>
  <si>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</si>
  <si>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</si>
  <si>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</si>
  <si>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</si>
  <si>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</si>
  <si>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</si>
  <si>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</si>
  <si>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</si>
  <si>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</si>
  <si>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</si>
  <si>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</si>
  <si>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</si>
  <si>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</si>
  <si>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</si>
  <si>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</si>
  <si>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</si>
  <si>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</si>
  <si>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</si>
  <si>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</si>
  <si>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</si>
  <si>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</si>
  <si>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</si>
  <si>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</si>
  <si>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</si>
  <si>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</si>
  <si>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</si>
  <si>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</si>
  <si>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</si>
  <si>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</si>
  <si>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</si>
  <si>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</si>
  <si>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</si>
  <si>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</si>
  <si>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</si>
  <si>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</si>
  <si>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</si>
  <si>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</si>
  <si>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</si>
  <si>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</si>
  <si>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</si>
  <si>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</si>
  <si>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</si>
  <si>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</si>
  <si>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</si>
  <si>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</si>
  <si>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</si>
  <si>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</si>
  <si>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</si>
  <si>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</si>
  <si>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</si>
  <si>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</si>
  <si>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</si>
  <si>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</si>
  <si>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</si>
  <si>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</si>
  <si>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</si>
  <si>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</si>
  <si>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</si>
  <si>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</si>
  <si>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</si>
  <si>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</si>
  <si>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</si>
  <si>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</si>
  <si>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</si>
  <si>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</si>
  <si>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</si>
  <si>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</si>
  <si>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</si>
  <si>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</si>
  <si>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</si>
  <si>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</si>
  <si>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</si>
  <si>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</si>
  <si>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</si>
  <si>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</si>
  <si>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</si>
  <si>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</si>
  <si>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</si>
  <si>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</si>
  <si>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</si>
  <si>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</si>
  <si>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</si>
  <si>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</si>
  <si>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</si>
  <si>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</si>
  <si>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</si>
  <si>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</si>
  <si>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</si>
  <si>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</si>
  <si>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</si>
  <si>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</si>
  <si>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</si>
  <si>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</si>
  <si>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</si>
  <si>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</si>
  <si>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</si>
  <si>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</si>
  <si>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</si>
  <si>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</si>
  <si>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</si>
  <si>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</si>
  <si>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</si>
  <si>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</si>
  <si>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</si>
  <si>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</si>
  <si>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</si>
  <si>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</si>
  <si>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</si>
  <si>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</si>
  <si>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</si>
  <si>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</si>
  <si>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</si>
  <si>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</si>
  <si>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</si>
  <si>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</si>
  <si>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</si>
  <si>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</si>
  <si>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</si>
  <si>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</si>
  <si>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</si>
  <si>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</si>
  <si>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</si>
  <si>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</si>
  <si>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</si>
  <si>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</si>
  <si>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</si>
  <si>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</si>
  <si>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</si>
  <si>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</si>
  <si>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</si>
  <si>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</si>
  <si>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</si>
  <si>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</si>
  <si>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</si>
  <si>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</si>
  <si>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</si>
  <si>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</si>
  <si>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</si>
  <si>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</si>
  <si>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</si>
  <si>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</si>
  <si>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</si>
  <si>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</si>
  <si>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</si>
  <si>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</si>
  <si>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</si>
  <si>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</si>
  <si>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</si>
  <si>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</si>
  <si>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</si>
  <si>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</si>
  <si>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</si>
  <si>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</si>
  <si>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</si>
  <si>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</si>
  <si>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</si>
  <si>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</si>
  <si>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</si>
  <si>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</si>
  <si>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</si>
  <si>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</si>
  <si>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</si>
  <si>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</si>
  <si>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</si>
  <si>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</si>
  <si>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</si>
  <si>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</si>
  <si>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</si>
  <si>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</si>
  <si>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</si>
  <si>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</si>
  <si>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</si>
  <si>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</si>
  <si>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</si>
  <si>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</si>
  <si>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</si>
  <si>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</si>
  <si>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</si>
  <si>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</si>
  <si>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</si>
  <si>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</si>
  <si>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</si>
  <si>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</si>
  <si>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</si>
  <si>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</si>
  <si>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</si>
  <si>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</si>
  <si>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</si>
  <si>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</si>
  <si>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</si>
  <si>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</si>
  <si>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</si>
  <si>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</si>
  <si>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</si>
  <si>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</si>
  <si>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</si>
  <si>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</si>
  <si>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</si>
  <si>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</si>
  <si>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</si>
  <si>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</si>
  <si>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</si>
  <si>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</si>
  <si>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</si>
  <si>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</si>
  <si>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</si>
  <si>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</si>
  <si>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</si>
  <si>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</si>
  <si>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</si>
  <si>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</si>
  <si>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</si>
  <si>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</si>
  <si>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</si>
  <si>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</si>
  <si>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</si>
  <si>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</si>
  <si>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</si>
  <si>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</si>
  <si>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</si>
  <si>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</si>
  <si>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</si>
  <si>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</si>
  <si>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</si>
  <si>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</si>
  <si>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</si>
  <si>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</si>
  <si>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</si>
  <si>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</si>
  <si>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</si>
  <si>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</si>
  <si>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</si>
  <si>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</si>
  <si>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</si>
  <si>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</si>
  <si>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</si>
  <si>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</si>
  <si>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</si>
  <si>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</si>
  <si>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</si>
  <si>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</si>
  <si>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</si>
  <si>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</si>
  <si>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</si>
  <si>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</si>
  <si>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</si>
  <si>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</si>
  <si>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</si>
  <si>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</si>
  <si>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</si>
  <si>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</si>
  <si>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</si>
  <si>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</si>
  <si>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</si>
  <si>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</si>
  <si>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</si>
  <si>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</si>
  <si>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</si>
  <si>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</si>
  <si>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</si>
  <si>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</si>
  <si>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</si>
  <si>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</si>
  <si>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</si>
  <si>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</si>
  <si>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</si>
  <si>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</si>
  <si>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</si>
  <si>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</si>
  <si>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</si>
  <si>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</si>
  <si>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</si>
  <si>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</si>
  <si>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</si>
  <si>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</si>
  <si>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</si>
  <si>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</si>
  <si>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</si>
  <si>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</si>
  <si>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</si>
  <si>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</si>
  <si>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</si>
  <si>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</si>
  <si>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</si>
  <si>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</si>
  <si>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</si>
  <si>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</si>
  <si>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</si>
  <si>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</si>
  <si>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</si>
  <si>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</si>
  <si>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</si>
  <si>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</si>
  <si>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</si>
  <si>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</si>
  <si>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</si>
  <si>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</si>
  <si>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</si>
  <si>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</si>
  <si>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</si>
  <si>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</si>
  <si>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</si>
  <si>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</si>
  <si>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</si>
  <si>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</si>
  <si>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</si>
  <si>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</si>
  <si>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</si>
  <si>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</si>
  <si>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</si>
  <si>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</si>
  <si>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</si>
  <si>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</si>
  <si>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</si>
  <si>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</si>
  <si>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</si>
  <si>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</si>
  <si>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</si>
  <si>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</si>
  <si>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</si>
  <si>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</si>
  <si>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</si>
  <si>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</si>
  <si>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</si>
  <si>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</si>
  <si>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</si>
  <si>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</si>
  <si>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</si>
  <si>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</si>
  <si>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</si>
  <si>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</si>
  <si>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</si>
  <si>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</si>
  <si>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</si>
  <si>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</si>
  <si>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</si>
  <si>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</si>
  <si>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</si>
  <si>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</si>
  <si>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</si>
  <si>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</si>
  <si>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</si>
  <si>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</si>
  <si>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</si>
  <si>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</si>
  <si>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</si>
  <si>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</si>
  <si>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</si>
  <si>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</si>
  <si>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</si>
  <si>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</si>
  <si>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</si>
  <si>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</si>
  <si>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</si>
  <si>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</si>
  <si>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</si>
  <si>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</si>
  <si>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</si>
  <si>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</si>
  <si>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</si>
  <si>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</si>
  <si>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</si>
  <si>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</si>
  <si>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</si>
  <si>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</si>
  <si>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</si>
  <si>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</si>
  <si>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</si>
  <si>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</si>
  <si>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</si>
  <si>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</si>
  <si>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</si>
  <si>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</si>
  <si>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</si>
  <si>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</si>
  <si>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</si>
  <si>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</si>
  <si>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</si>
  <si>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</si>
  <si>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</si>
  <si>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</si>
  <si>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</si>
  <si>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</si>
  <si>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</si>
  <si>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</si>
  <si>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</si>
  <si>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</si>
  <si>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</si>
  <si>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</si>
  <si>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</si>
  <si>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</si>
  <si>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</si>
  <si>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</si>
  <si>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</si>
  <si>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</si>
  <si>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</si>
  <si>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</si>
  <si>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</si>
  <si>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</si>
  <si>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</si>
  <si>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</si>
  <si>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</si>
  <si>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</si>
  <si>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</si>
  <si>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</si>
  <si>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</si>
  <si>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</si>
  <si>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</si>
  <si>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</si>
  <si>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</si>
  <si>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</si>
  <si>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</si>
  <si>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</si>
  <si>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</si>
  <si>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</si>
  <si>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</si>
  <si>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</si>
  <si>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</si>
  <si>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</si>
  <si>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</si>
  <si>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</si>
  <si>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</si>
  <si>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</si>
  <si>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</si>
  <si>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</si>
  <si>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</si>
  <si>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</si>
  <si>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</si>
  <si>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</si>
  <si>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</si>
  <si>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</si>
  <si>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</si>
  <si>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</si>
  <si>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</si>
  <si>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</si>
  <si>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</si>
  <si>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</si>
  <si>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</si>
  <si>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</si>
  <si>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</si>
  <si>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</si>
  <si>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</si>
  <si>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</si>
  <si>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</si>
  <si>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</si>
  <si>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</si>
  <si>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</si>
  <si>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</si>
  <si>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</si>
  <si>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</si>
  <si>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</si>
  <si>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</si>
  <si>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</si>
  <si>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</si>
  <si>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</si>
  <si>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</si>
  <si>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</si>
  <si>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</si>
  <si>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</si>
  <si>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</si>
  <si>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</si>
  <si>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</si>
  <si>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</si>
  <si>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</si>
  <si>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</si>
  <si>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</si>
  <si>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</si>
  <si>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</si>
  <si>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</si>
  <si>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</si>
  <si>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</si>
  <si>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</si>
  <si>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</si>
  <si>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</si>
  <si>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</si>
  <si>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</si>
  <si>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</si>
  <si>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</si>
  <si>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</si>
  <si>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</si>
  <si>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</si>
  <si>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</si>
  <si>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</si>
  <si>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</si>
  <si>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</si>
  <si>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</si>
  <si>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</si>
  <si>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</si>
  <si>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</si>
  <si>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</si>
  <si>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</si>
  <si>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</si>
  <si>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</si>
  <si>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</si>
  <si>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</si>
  <si>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</si>
  <si>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</si>
  <si>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</si>
  <si>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</si>
  <si>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</si>
  <si>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</si>
  <si>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</si>
  <si>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</si>
  <si>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</si>
  <si>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</si>
  <si>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</si>
  <si>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</si>
  <si>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</si>
  <si>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</si>
  <si>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</si>
  <si>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</si>
  <si>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</si>
  <si>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</si>
  <si>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</si>
  <si>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</si>
  <si>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</si>
  <si>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</si>
  <si>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</si>
  <si>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</si>
  <si>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</si>
  <si>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</si>
  <si>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</si>
  <si>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</si>
  <si>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</si>
  <si>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</si>
  <si>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</si>
  <si>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</si>
  <si>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</si>
  <si>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</si>
  <si>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</si>
  <si>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</si>
  <si>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</si>
  <si>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</si>
  <si>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</si>
  <si>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</si>
  <si>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</si>
  <si>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</si>
  <si>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</si>
  <si>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</si>
  <si>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</si>
  <si>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</si>
  <si>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</si>
  <si>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</si>
  <si>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</si>
  <si>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</si>
  <si>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</si>
  <si>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</si>
  <si>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</si>
  <si>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</si>
  <si>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</si>
  <si>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</si>
  <si>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</si>
  <si>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</si>
  <si>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</si>
  <si>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</si>
  <si>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</si>
  <si>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</si>
  <si>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</si>
  <si>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</si>
  <si>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</si>
  <si>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</si>
  <si>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</si>
  <si>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</si>
  <si>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</si>
  <si>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</si>
  <si>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</si>
  <si>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</si>
  <si>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</si>
  <si>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</si>
  <si>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</si>
  <si>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</si>
  <si>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</si>
  <si>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</si>
  <si>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</si>
  <si>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</si>
  <si>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</si>
  <si>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</si>
  <si>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</si>
  <si>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</si>
  <si>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</si>
  <si>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</si>
  <si>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</si>
  <si>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</si>
  <si>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</si>
  <si>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</si>
  <si>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</si>
  <si>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</si>
  <si>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</si>
  <si>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</si>
  <si>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</si>
  <si>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</si>
  <si>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</si>
  <si>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</si>
  <si>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</si>
  <si>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</si>
  <si>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</si>
  <si>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</si>
  <si>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</si>
  <si>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</si>
  <si>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</si>
  <si>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</si>
  <si>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</si>
  <si>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</si>
  <si>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</si>
  <si>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</si>
  <si>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</si>
  <si>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</si>
  <si>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</si>
  <si>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</si>
  <si>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</si>
  <si>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</si>
  <si>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</si>
  <si>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</si>
  <si>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</si>
  <si>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</si>
  <si>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</si>
  <si>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</si>
  <si>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</si>
  <si>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</si>
  <si>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</si>
  <si>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</si>
  <si>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</si>
  <si>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</si>
  <si>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</si>
  <si>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</si>
  <si>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</si>
  <si>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</si>
  <si>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</si>
  <si>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</si>
  <si>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</si>
  <si>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</si>
  <si>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</si>
  <si>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</si>
  <si>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</si>
  <si>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</si>
  <si>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</si>
  <si>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</si>
  <si>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</si>
  <si>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</si>
  <si>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</si>
  <si>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</si>
  <si>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</si>
  <si>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</si>
  <si>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</si>
  <si>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</si>
  <si>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</si>
  <si>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</si>
  <si>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</si>
  <si>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</si>
  <si>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</si>
  <si>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</si>
  <si>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</si>
  <si>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</si>
  <si>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</si>
  <si>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</si>
  <si>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</si>
  <si>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</si>
  <si>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</si>
  <si>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</si>
  <si>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</si>
  <si>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</si>
  <si>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</si>
  <si>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</si>
  <si>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</si>
  <si>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</si>
  <si>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</si>
  <si>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</si>
  <si>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</si>
  <si>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</si>
  <si>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</si>
  <si>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</si>
  <si>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</si>
  <si>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</si>
  <si>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</si>
  <si>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</si>
  <si>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</si>
  <si>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</si>
  <si>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</si>
  <si>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</si>
  <si>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</si>
  <si>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</si>
  <si>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</si>
  <si>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</si>
  <si>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</si>
  <si>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</si>
  <si>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</si>
  <si>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</si>
  <si>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</si>
  <si>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</si>
  <si>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</si>
  <si>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</si>
  <si>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</si>
  <si>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</si>
  <si>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</si>
  <si>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</si>
  <si>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</si>
  <si>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</si>
  <si>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</si>
  <si>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</si>
  <si>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</si>
  <si>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</si>
  <si>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</si>
  <si>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</si>
  <si>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</si>
  <si>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</si>
  <si>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</si>
  <si>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</si>
  <si>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</si>
  <si>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</si>
  <si>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</si>
  <si>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</si>
  <si>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</si>
  <si>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</si>
  <si>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</si>
  <si>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</si>
  <si>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</si>
  <si>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</si>
  <si>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</si>
  <si>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</si>
  <si>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</si>
  <si>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</si>
  <si>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</si>
  <si>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</si>
  <si>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</si>
  <si>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</si>
  <si>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</si>
  <si>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</si>
  <si>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</si>
  <si>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</si>
  <si>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</si>
  <si>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</si>
  <si>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</si>
  <si>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</si>
  <si>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</si>
  <si>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</si>
  <si>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</si>
  <si>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</si>
  <si>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</si>
  <si>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</si>
  <si>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</si>
  <si>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</si>
  <si>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</si>
  <si>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</si>
  <si>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</si>
  <si>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</si>
  <si>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</si>
  <si>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</si>
  <si>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</si>
  <si>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</si>
  <si>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</si>
  <si>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</si>
  <si>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</si>
  <si>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</si>
  <si>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</si>
  <si>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</si>
  <si>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</si>
  <si>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</si>
  <si>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</si>
  <si>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</si>
  <si>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</si>
  <si>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</si>
  <si>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</si>
  <si>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</si>
  <si>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</si>
  <si>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</si>
  <si>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</si>
  <si>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</si>
  <si>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</si>
  <si>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</si>
  <si>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</si>
  <si>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</si>
  <si>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</si>
  <si>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</si>
  <si>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</si>
  <si>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</si>
  <si>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</si>
  <si>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</si>
  <si>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</si>
  <si>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</si>
  <si>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</si>
  <si>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</si>
  <si>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</si>
  <si>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</si>
  <si>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</si>
  <si>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</si>
  <si>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</si>
  <si>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</si>
  <si>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</si>
  <si>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</si>
  <si>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</si>
  <si>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</si>
  <si>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</si>
  <si>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</si>
  <si>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</si>
  <si>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</si>
  <si>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</si>
  <si>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</si>
  <si>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</si>
  <si>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</si>
  <si>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</si>
  <si>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</si>
  <si>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</si>
  <si>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</si>
  <si>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</si>
  <si>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</si>
  <si>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</si>
  <si>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</si>
  <si>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</si>
  <si>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</si>
  <si>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</si>
  <si>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</si>
  <si>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</si>
  <si>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</si>
  <si>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</si>
  <si>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</si>
  <si>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</si>
  <si>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</si>
  <si>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</si>
  <si>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</si>
  <si>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</si>
  <si>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</si>
  <si>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</si>
  <si>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</si>
  <si>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</si>
  <si>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</si>
  <si>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</si>
  <si>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</si>
  <si>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</si>
  <si>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</si>
  <si>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</si>
  <si>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</si>
  <si>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</si>
  <si>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</si>
  <si>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</si>
  <si>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</si>
  <si>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</si>
  <si>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</si>
  <si>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</si>
  <si>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</si>
  <si>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</si>
  <si>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</si>
  <si>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</si>
  <si>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</si>
  <si>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</si>
  <si>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</si>
  <si>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</si>
  <si>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</si>
  <si>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</si>
  <si>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</si>
  <si>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</si>
  <si>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</si>
  <si>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</si>
  <si>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</si>
  <si>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</si>
  <si>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</si>
  <si>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</si>
  <si>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</si>
  <si>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</si>
  <si>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</si>
  <si>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</si>
  <si>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</si>
  <si>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</si>
  <si>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</si>
  <si>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</si>
  <si>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</si>
  <si>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</si>
  <si>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</si>
  <si>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</si>
  <si>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</si>
  <si>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</si>
  <si>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</si>
  <si>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</si>
  <si>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</si>
  <si>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</si>
  <si>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</si>
  <si>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</si>
  <si>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</si>
  <si>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</si>
  <si>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</si>
  <si>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</si>
  <si>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</si>
  <si>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</si>
  <si>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</si>
  <si>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</si>
  <si>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</si>
  <si>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</si>
  <si>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</si>
  <si>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</si>
  <si>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</si>
  <si>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</si>
  <si>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</si>
  <si>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</si>
  <si>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</si>
  <si>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</si>
  <si>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</si>
  <si>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</si>
  <si>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</si>
  <si>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</si>
  <si>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</si>
  <si>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</si>
  <si>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</si>
  <si>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</si>
  <si>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</si>
  <si>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</si>
  <si>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</si>
  <si>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</si>
  <si>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</si>
  <si>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</si>
  <si>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</si>
  <si>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</si>
  <si>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</si>
  <si>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</si>
  <si>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</si>
  <si>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</si>
  <si>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</si>
  <si>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</si>
  <si>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</si>
  <si>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</si>
  <si>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</si>
  <si>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</si>
  <si>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</si>
  <si>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</si>
  <si>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</si>
  <si>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</si>
  <si>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</si>
  <si>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</si>
  <si>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</si>
  <si>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</si>
  <si>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</si>
  <si>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</si>
  <si>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</si>
  <si>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</si>
  <si>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</si>
  <si>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</si>
  <si>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</si>
  <si>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</si>
  <si>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</si>
  <si>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</si>
  <si>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</si>
  <si>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</si>
  <si>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</si>
  <si>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</si>
  <si>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</si>
  <si>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</si>
  <si>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</si>
  <si>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</si>
  <si>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</si>
  <si>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</si>
  <si>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</si>
  <si>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</si>
  <si>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</si>
  <si>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</si>
  <si>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</si>
  <si>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</si>
  <si>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</si>
  <si>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</si>
  <si>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</si>
  <si>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</si>
  <si>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</si>
  <si>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</si>
  <si>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</si>
  <si>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</si>
  <si>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</si>
  <si>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</si>
  <si>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</si>
  <si>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</si>
  <si>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</si>
  <si>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</si>
  <si>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</si>
  <si>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</si>
  <si>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</si>
  <si>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</si>
  <si>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</si>
  <si>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</si>
  <si>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</si>
  <si>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</si>
  <si>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</si>
  <si>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</si>
  <si>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</si>
  <si>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</si>
  <si>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</si>
  <si>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</si>
  <si>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</si>
  <si>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</si>
  <si>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</si>
  <si>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</si>
  <si>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</si>
  <si>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</si>
  <si>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</si>
  <si>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</si>
  <si>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</si>
  <si>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</si>
  <si>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</si>
  <si>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</si>
  <si>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</si>
  <si>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</si>
  <si>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</si>
  <si>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</si>
  <si>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</si>
  <si>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</si>
  <si>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</si>
  <si>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</si>
  <si>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</si>
  <si>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</si>
  <si>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</si>
  <si>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</si>
  <si>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</si>
  <si>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</si>
  <si>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</si>
  <si>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</si>
  <si>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</si>
  <si>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</si>
  <si>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</si>
  <si>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</si>
  <si>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</si>
  <si>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</si>
  <si>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</si>
  <si>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</si>
  <si>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</si>
  <si>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</si>
  <si>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</si>
  <si>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</si>
  <si>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</si>
  <si>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</si>
  <si>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</si>
  <si>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</si>
  <si>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</si>
  <si>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</si>
  <si>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</si>
  <si>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</si>
  <si>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</si>
  <si>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</si>
  <si>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</si>
  <si>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</si>
  <si>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</si>
  <si>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</si>
  <si>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</si>
  <si>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</si>
  <si>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</si>
  <si>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</si>
  <si>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</si>
  <si>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</si>
  <si>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</si>
  <si>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</si>
  <si>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</si>
  <si>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</si>
  <si>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</si>
  <si>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</si>
  <si>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</si>
  <si>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</si>
  <si>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</si>
  <si>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</si>
  <si>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</si>
  <si>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</si>
  <si>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</si>
  <si>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</si>
  <si>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</si>
  <si>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</si>
  <si>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</si>
  <si>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</si>
  <si>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</si>
  <si>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</si>
  <si>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</si>
  <si>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</si>
  <si>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</si>
  <si>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</si>
  <si>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</si>
  <si>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</si>
  <si>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</si>
  <si>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</si>
  <si>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</si>
  <si>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</si>
  <si>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</si>
  <si>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</si>
  <si>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</si>
  <si>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</si>
  <si>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</si>
  <si>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</si>
  <si>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</si>
  <si>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</si>
  <si>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</si>
  <si>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</si>
  <si>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</si>
  <si>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</si>
  <si>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</si>
  <si>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</si>
  <si>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</si>
  <si>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</si>
  <si>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</si>
  <si>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</si>
  <si>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</si>
  <si>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</si>
  <si>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</si>
  <si>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</si>
  <si>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</si>
  <si>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</si>
  <si>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</si>
  <si>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</si>
  <si>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</si>
  <si>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</si>
  <si>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</si>
  <si>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</si>
  <si>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</si>
  <si>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</si>
  <si>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</si>
  <si>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</si>
  <si>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</si>
  <si>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</si>
  <si>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</si>
  <si>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</si>
  <si>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</si>
  <si>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</si>
  <si>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</si>
  <si>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</si>
  <si>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</si>
  <si>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</si>
  <si>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</si>
  <si>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</si>
  <si>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</si>
  <si>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</si>
  <si>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</si>
  <si>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</si>
  <si>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</si>
  <si>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</si>
  <si>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</si>
  <si>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</si>
  <si>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</si>
  <si>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</si>
  <si>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</si>
  <si>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</si>
  <si>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</si>
  <si>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</si>
  <si>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</si>
  <si>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</si>
  <si>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</si>
  <si>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</si>
  <si>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</si>
  <si>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</si>
  <si>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</si>
  <si>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</si>
  <si>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</si>
  <si>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</si>
  <si>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</si>
  <si>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</si>
  <si>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</si>
  <si>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</si>
  <si>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</si>
  <si>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</si>
  <si>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</si>
  <si>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</si>
  <si>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</si>
  <si>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</si>
  <si>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</si>
  <si>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</si>
  <si>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</si>
  <si>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</si>
  <si>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</si>
  <si>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</si>
  <si>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</si>
  <si>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</si>
  <si>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</si>
  <si>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</si>
  <si>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</si>
  <si>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</si>
  <si>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</si>
  <si>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</si>
  <si>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</si>
  <si>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</si>
  <si>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</si>
  <si>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</si>
  <si>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</si>
  <si>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</si>
  <si>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</si>
  <si>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</si>
  <si>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</si>
  <si>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</si>
  <si>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</si>
  <si>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</si>
  <si>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</si>
  <si>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</si>
  <si>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</si>
  <si>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</si>
  <si>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</si>
  <si>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</si>
  <si>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</si>
  <si>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</si>
  <si>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</si>
  <si>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</si>
  <si>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</si>
  <si>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</si>
  <si>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</si>
  <si>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</si>
  <si>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</si>
  <si>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</si>
  <si>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</si>
  <si>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</si>
  <si>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</si>
  <si>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</si>
  <si>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</si>
  <si>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</si>
  <si>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</si>
  <si>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</si>
  <si>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</si>
  <si>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</si>
  <si>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</si>
  <si>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</si>
  <si>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</si>
  <si>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</si>
  <si>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</si>
  <si>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</si>
  <si>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</si>
  <si>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</si>
  <si>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</si>
  <si>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</si>
  <si>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</si>
  <si>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</si>
  <si>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</si>
  <si>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</si>
  <si>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</si>
  <si>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</si>
  <si>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</si>
  <si>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</si>
  <si>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</si>
  <si>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</si>
  <si>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</si>
  <si>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</si>
  <si>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</si>
  <si>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</si>
  <si>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</si>
  <si>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</si>
  <si>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</si>
  <si>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</si>
  <si>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</si>
  <si>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</si>
  <si>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</si>
  <si>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</si>
  <si>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</si>
  <si>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</si>
  <si>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</si>
  <si>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</si>
  <si>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</si>
  <si>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</si>
  <si>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</si>
  <si>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</si>
  <si>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</si>
  <si>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</si>
  <si>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</si>
  <si>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</si>
  <si>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</si>
  <si>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</si>
  <si>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</si>
  <si>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</si>
  <si>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</si>
  <si>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</si>
  <si>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</si>
  <si>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</si>
  <si>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</si>
  <si>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</si>
  <si>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</si>
  <si>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</si>
  <si>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</si>
  <si>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</si>
  <si>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</si>
  <si>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</si>
  <si>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</si>
  <si>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</si>
  <si>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</si>
  <si>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</si>
  <si>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</si>
  <si>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</si>
  <si>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</si>
  <si>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</si>
  <si>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</si>
  <si>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</si>
  <si>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</si>
  <si>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</si>
  <si>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</si>
  <si>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</si>
  <si>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</si>
  <si>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</si>
  <si>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</si>
  <si>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</si>
  <si>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</si>
  <si>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</si>
  <si>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</si>
  <si>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</si>
  <si>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</si>
  <si>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</si>
  <si>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</si>
  <si>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</si>
  <si>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</si>
  <si>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</si>
  <si>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</si>
  <si>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</si>
  <si>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</si>
  <si>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</si>
  <si>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</si>
  <si>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</si>
  <si>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</si>
  <si>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</si>
  <si>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</si>
  <si>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</si>
  <si>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</si>
  <si>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</si>
  <si>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</si>
  <si>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</si>
  <si>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</si>
  <si>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</si>
  <si>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</si>
  <si>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</si>
  <si>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</si>
  <si>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</si>
  <si>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</si>
  <si>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</si>
  <si>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</si>
  <si>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</si>
  <si>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</si>
  <si>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</si>
  <si>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</si>
  <si>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</si>
  <si>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</si>
  <si>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</si>
  <si>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</si>
  <si>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</si>
  <si>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</si>
  <si>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</si>
  <si>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</si>
  <si>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</si>
  <si>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</si>
  <si>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</si>
  <si>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</si>
  <si>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</si>
  <si>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</si>
  <si>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</si>
  <si>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</si>
  <si>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</si>
  <si>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</si>
  <si>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</si>
  <si>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</si>
  <si>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</si>
  <si>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</si>
  <si>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</si>
  <si>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</si>
  <si>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</si>
  <si>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</si>
  <si>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</si>
  <si>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</si>
  <si>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</si>
  <si>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</si>
  <si>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</si>
  <si>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</si>
  <si>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</si>
  <si>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</si>
  <si>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</si>
  <si>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</si>
  <si>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</si>
  <si>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</si>
  <si>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</si>
  <si>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</si>
  <si>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</si>
  <si>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</si>
  <si>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</si>
  <si>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</si>
  <si>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</si>
  <si>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</si>
  <si>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</si>
  <si>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</si>
  <si>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</si>
  <si>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</si>
  <si>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</si>
  <si>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</si>
  <si>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</si>
  <si>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</si>
  <si>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</si>
  <si>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</si>
  <si>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</si>
  <si>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</si>
  <si>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</si>
  <si>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</si>
  <si>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</si>
  <si>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</si>
  <si>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</si>
  <si>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</si>
  <si>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</si>
  <si>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</si>
  <si>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</si>
  <si>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</si>
  <si>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</si>
  <si>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</si>
  <si>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</si>
  <si>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</si>
  <si>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</si>
  <si>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</si>
  <si>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</si>
  <si>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</si>
  <si>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</si>
  <si>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</si>
  <si>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</si>
  <si>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</si>
  <si>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</si>
  <si>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</si>
  <si>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</si>
  <si>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</si>
  <si>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</si>
  <si>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</si>
  <si>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</si>
  <si>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</si>
  <si>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</si>
  <si>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</si>
  <si>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</si>
  <si>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</si>
  <si>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</si>
  <si>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</si>
  <si>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</si>
  <si>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</si>
  <si>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</si>
  <si>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</si>
  <si>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</si>
  <si>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</si>
  <si>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</si>
  <si>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</si>
  <si>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</si>
  <si>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</si>
  <si>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</si>
  <si>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</si>
  <si>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</si>
  <si>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</si>
  <si>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</si>
  <si>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</si>
  <si>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</si>
  <si>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</si>
  <si>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</si>
  <si>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</si>
  <si>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</si>
  <si>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</si>
  <si>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</si>
  <si>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</si>
  <si>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</si>
  <si>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</si>
  <si>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</si>
  <si>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</si>
  <si>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</si>
  <si>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</si>
  <si>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</si>
  <si>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</si>
  <si>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</si>
  <si>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</si>
  <si>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</si>
  <si>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</si>
  <si>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</si>
  <si>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</si>
  <si>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</si>
  <si>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</si>
  <si>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</si>
  <si>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</si>
  <si>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</si>
  <si>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</si>
  <si>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</si>
  <si>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</si>
  <si>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</si>
  <si>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</si>
  <si>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</si>
  <si>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</si>
  <si>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</si>
  <si>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</si>
  <si>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</si>
  <si>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</si>
  <si>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</si>
  <si>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</si>
  <si>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</si>
  <si>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</si>
  <si>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</si>
  <si>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</si>
  <si>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</si>
  <si>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</si>
  <si>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</si>
  <si>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</si>
  <si>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</si>
  <si>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</si>
  <si>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</si>
  <si>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</si>
  <si>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</si>
  <si>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</si>
  <si>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</si>
  <si>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</si>
  <si>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</si>
  <si>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</si>
  <si>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</si>
  <si>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</si>
  <si>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</si>
  <si>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</si>
  <si>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</si>
  <si>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</si>
  <si>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</si>
  <si>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</si>
  <si>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</si>
  <si>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</si>
  <si>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</si>
  <si>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</si>
  <si>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</si>
  <si>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</si>
  <si>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</si>
  <si>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</si>
  <si>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</si>
  <si>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</si>
  <si>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</si>
  <si>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</si>
  <si>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</si>
  <si>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</si>
  <si>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</si>
  <si>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</si>
  <si>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</si>
  <si>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</si>
  <si>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</si>
  <si>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</si>
  <si>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</si>
  <si>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</si>
  <si>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</si>
  <si>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</si>
  <si>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</si>
  <si>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</si>
  <si>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</si>
  <si>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</si>
  <si>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</si>
  <si>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</si>
  <si>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</si>
  <si>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</si>
  <si>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</si>
  <si>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</si>
  <si>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</si>
  <si>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</si>
  <si>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</si>
  <si>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</si>
  <si>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</si>
  <si>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</si>
  <si>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</si>
  <si>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</si>
  <si>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</si>
  <si>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</si>
  <si>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</si>
  <si>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</si>
  <si>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</si>
  <si>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</si>
  <si>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</si>
  <si>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</si>
  <si>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</si>
  <si>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</si>
  <si>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</si>
  <si>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</si>
  <si>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</si>
  <si>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</si>
  <si>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</si>
  <si>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</si>
  <si>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</si>
  <si>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</si>
  <si>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</si>
  <si>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</si>
  <si>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</si>
  <si>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</si>
  <si>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</si>
  <si>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</si>
  <si>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</si>
  <si>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</si>
  <si>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</si>
  <si>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</si>
  <si>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</si>
  <si>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</si>
  <si>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</si>
  <si>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</si>
  <si>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</si>
  <si>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</si>
  <si>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</si>
  <si>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</si>
  <si>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</si>
  <si>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</si>
  <si>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</si>
  <si>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</si>
  <si>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</si>
  <si>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</si>
  <si>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</si>
  <si>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</si>
  <si>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</si>
  <si>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</si>
  <si>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</si>
  <si>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</si>
  <si>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</si>
  <si>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</si>
  <si>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</si>
  <si>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</si>
  <si>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</si>
  <si>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</si>
  <si>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</si>
  <si>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</si>
  <si>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</si>
  <si>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</si>
  <si>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</si>
  <si>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</si>
  <si>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</si>
  <si>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</si>
  <si>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</si>
  <si>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</si>
  <si>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</si>
  <si>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</si>
  <si>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</si>
  <si>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</si>
  <si>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</si>
  <si>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</si>
  <si>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</si>
  <si>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</si>
  <si>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</si>
  <si>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</si>
  <si>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</si>
  <si>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</si>
  <si>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</si>
  <si>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</si>
  <si>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</si>
  <si>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</si>
  <si>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</si>
  <si>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</si>
  <si>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</si>
  <si>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</si>
  <si>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</si>
  <si>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</si>
  <si>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</si>
  <si>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</si>
  <si>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</si>
  <si>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</si>
  <si>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</si>
  <si>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</si>
  <si>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</si>
  <si>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</si>
  <si>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</si>
  <si>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</si>
  <si>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</si>
  <si>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</si>
  <si>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</si>
  <si>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</si>
  <si>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</si>
  <si>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</si>
  <si>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</si>
  <si>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</si>
  <si>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</si>
  <si>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</si>
  <si>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</si>
  <si>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</si>
  <si>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</si>
  <si>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</si>
  <si>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</si>
  <si>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</si>
  <si>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</si>
  <si>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</si>
  <si>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</si>
  <si>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</si>
  <si>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</si>
  <si>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</si>
  <si>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</si>
  <si>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</si>
  <si>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</si>
  <si>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</si>
  <si>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</si>
  <si>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</si>
  <si>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</si>
  <si>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</si>
  <si>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</si>
  <si>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</si>
  <si>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</si>
  <si>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</si>
  <si>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</si>
  <si>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</si>
  <si>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</si>
  <si>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</si>
  <si>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</si>
  <si>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</si>
  <si>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</si>
  <si>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</si>
  <si>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</si>
  <si>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</si>
  <si>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</si>
  <si>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</si>
  <si>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</si>
  <si>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</si>
  <si>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</si>
  <si>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</si>
  <si>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</si>
  <si>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</si>
  <si>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</si>
  <si>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</si>
  <si>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</si>
  <si>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</si>
  <si>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</si>
  <si>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</si>
  <si>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</si>
  <si>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</si>
  <si>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</si>
  <si>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</si>
  <si>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</si>
  <si>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</si>
  <si>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</si>
  <si>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</si>
  <si>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</si>
  <si>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</si>
  <si>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</si>
  <si>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</si>
  <si>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</si>
  <si>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</si>
  <si>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</si>
  <si>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</si>
  <si>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</si>
  <si>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</si>
  <si>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</si>
  <si>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</si>
  <si>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</si>
  <si>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</si>
  <si>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</si>
  <si>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</si>
  <si>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</si>
  <si>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</si>
  <si>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</si>
  <si>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</si>
  <si>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</si>
  <si>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</si>
  <si>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</si>
  <si>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</si>
  <si>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</si>
  <si>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</si>
  <si>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</si>
  <si>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</si>
  <si>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</si>
  <si>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</si>
  <si>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</si>
  <si>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</si>
  <si>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</si>
  <si>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</si>
  <si>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</si>
  <si>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</si>
  <si>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</si>
  <si>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</si>
  <si>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</si>
  <si>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</si>
  <si>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</si>
  <si>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</si>
  <si>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</si>
  <si>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</si>
  <si>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</si>
  <si>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</si>
  <si>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</si>
  <si>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</si>
  <si>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</si>
  <si>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</si>
  <si>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</si>
  <si>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</si>
  <si>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</si>
  <si>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</si>
  <si>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</si>
  <si>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</si>
  <si>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</si>
  <si>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</si>
  <si>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</si>
  <si>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</si>
  <si>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</si>
  <si>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</si>
  <si>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</si>
  <si>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</si>
  <si>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</si>
  <si>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</si>
  <si>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</si>
  <si>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</si>
  <si>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</si>
  <si>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</si>
  <si>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</si>
  <si>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</si>
  <si>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</si>
  <si>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</si>
  <si>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</si>
  <si>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</si>
  <si>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</si>
  <si>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</si>
  <si>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</si>
  <si>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</si>
  <si>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</si>
  <si>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</si>
  <si>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</si>
  <si>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</si>
  <si>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</si>
  <si>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</si>
  <si>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</si>
  <si>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</si>
  <si>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</si>
  <si>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</si>
  <si>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</si>
  <si>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</si>
  <si>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</si>
  <si>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</si>
  <si>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</si>
  <si>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</si>
  <si>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</si>
  <si>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</si>
  <si>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</si>
  <si>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</si>
  <si>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</si>
  <si>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</si>
  <si>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</si>
  <si>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</si>
  <si>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</si>
  <si>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</si>
  <si>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</si>
  <si>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</si>
  <si>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</si>
  <si>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</si>
  <si>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</si>
  <si>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</si>
  <si>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</si>
  <si>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</si>
  <si>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</si>
  <si>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</si>
  <si>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</si>
  <si>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</si>
  <si>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</si>
  <si>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</si>
  <si>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</si>
  <si>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</si>
  <si>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</si>
  <si>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</si>
  <si>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</si>
  <si>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</si>
  <si>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</si>
  <si>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</si>
  <si>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</si>
  <si>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</si>
  <si>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</si>
  <si>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</si>
  <si>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</si>
  <si>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</si>
  <si>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</si>
  <si>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</si>
  <si>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</si>
  <si>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</si>
  <si>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</si>
  <si>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</si>
  <si>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</si>
  <si>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</si>
  <si>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</si>
  <si>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</si>
  <si>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</si>
  <si>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</si>
  <si>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</si>
  <si>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</si>
  <si>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</si>
  <si>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</si>
  <si>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</si>
  <si>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</si>
  <si>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</si>
  <si>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</si>
  <si>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</si>
  <si>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</si>
  <si>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</si>
  <si>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</si>
  <si>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</si>
  <si>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</si>
  <si>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</si>
  <si>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</si>
  <si>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</si>
  <si>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</si>
  <si>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</si>
  <si>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</si>
  <si>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</si>
  <si>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</si>
  <si>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</si>
  <si>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</si>
  <si>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</si>
  <si>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</si>
  <si>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</si>
  <si>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</si>
  <si>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</si>
  <si>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</si>
  <si>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</si>
  <si>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</si>
  <si>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</si>
  <si>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</si>
  <si>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</si>
  <si>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</si>
  <si>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</si>
  <si>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</si>
  <si>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</si>
  <si>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</si>
  <si>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</si>
  <si>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</si>
  <si>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</si>
  <si>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</si>
  <si>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</si>
  <si>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</si>
  <si>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</si>
  <si>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</si>
  <si>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</si>
  <si>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</si>
  <si>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</si>
  <si>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</si>
  <si>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</si>
  <si>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</si>
  <si>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</si>
  <si>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</si>
  <si>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</si>
  <si>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</si>
  <si>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</si>
  <si>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</si>
  <si>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</si>
  <si>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</si>
  <si>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</si>
  <si>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</si>
  <si>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</si>
  <si>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</si>
  <si>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</si>
  <si>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</si>
  <si>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</si>
  <si>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</si>
  <si>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</si>
  <si>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</si>
  <si>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</si>
  <si>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</si>
  <si>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</si>
  <si>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</si>
  <si>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</si>
  <si>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</si>
  <si>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</si>
  <si>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</si>
  <si>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</si>
  <si>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</si>
  <si>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</si>
  <si>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</si>
  <si>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</si>
  <si>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</si>
  <si>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</si>
  <si>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</si>
  <si>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</si>
  <si>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</si>
  <si>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</si>
  <si>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</si>
  <si>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</si>
  <si>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</si>
  <si>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</si>
  <si>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</si>
  <si>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</si>
  <si>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</si>
  <si>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</si>
  <si>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</si>
  <si>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</si>
  <si>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</si>
  <si>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</si>
  <si>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</si>
  <si>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</si>
  <si>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</si>
  <si>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</si>
  <si>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</si>
  <si>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</si>
  <si>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</si>
  <si>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</si>
  <si>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</si>
  <si>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</si>
  <si>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</si>
  <si>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</si>
  <si>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</si>
  <si>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</si>
  <si>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</si>
  <si>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</si>
  <si>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</si>
  <si>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</si>
  <si>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</si>
  <si>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</si>
  <si>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</si>
  <si>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</si>
  <si>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</si>
  <si>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</si>
  <si>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</si>
  <si>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</si>
  <si>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</si>
  <si>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</si>
  <si>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</si>
  <si>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</si>
  <si>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</si>
  <si>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</si>
  <si>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</si>
  <si>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</si>
  <si>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</si>
  <si>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</si>
  <si>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</si>
  <si>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</si>
  <si>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</si>
  <si>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</si>
  <si>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</si>
  <si>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</si>
  <si>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</si>
  <si>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</si>
  <si>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</si>
  <si>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</si>
  <si>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</si>
  <si>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</si>
  <si>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</si>
  <si>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</si>
  <si>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</si>
  <si>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</si>
  <si>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</si>
  <si>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</si>
  <si>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</si>
  <si>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</si>
  <si>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</si>
  <si>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</si>
  <si>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</si>
  <si>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</si>
  <si>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</si>
  <si>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</si>
  <si>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</si>
  <si>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</si>
  <si>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</si>
  <si>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</si>
  <si>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</si>
  <si>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</si>
  <si>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</si>
  <si>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</si>
  <si>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</si>
  <si>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</si>
  <si>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</si>
  <si>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</si>
  <si>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</si>
  <si>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</si>
  <si>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</si>
  <si>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</si>
  <si>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</si>
  <si>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</si>
  <si>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</si>
  <si>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</si>
  <si>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</si>
  <si>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</si>
  <si>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</si>
  <si>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</si>
  <si>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</si>
  <si>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</si>
  <si>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</si>
  <si>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</si>
  <si>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</si>
  <si>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</si>
  <si>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</si>
  <si>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</si>
  <si>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</si>
  <si>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</si>
  <si>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</si>
  <si>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</si>
  <si>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</si>
  <si>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</si>
  <si>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</si>
  <si>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</si>
  <si>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</si>
  <si>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</si>
  <si>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</si>
  <si>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</si>
  <si>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</si>
  <si>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</si>
  <si>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</si>
  <si>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</si>
  <si>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</si>
  <si>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</si>
  <si>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</si>
  <si>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</si>
  <si>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</si>
  <si>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</si>
  <si>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</si>
  <si>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</si>
  <si>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</si>
  <si>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</si>
  <si>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</si>
  <si>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</si>
  <si>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</si>
  <si>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</si>
  <si>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</si>
  <si>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</si>
  <si>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</si>
  <si>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</si>
  <si>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</si>
  <si>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</si>
  <si>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</si>
  <si>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</si>
  <si>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</si>
  <si>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</si>
  <si>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</si>
  <si>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</si>
  <si>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</si>
  <si>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</si>
  <si>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</si>
  <si>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</si>
  <si>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</si>
  <si>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</si>
  <si>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</si>
  <si>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</si>
  <si>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</si>
  <si>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</si>
  <si>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</si>
  <si>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</si>
  <si>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</si>
  <si>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</si>
  <si>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</si>
  <si>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</si>
  <si>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</si>
  <si>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</si>
  <si>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</si>
  <si>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</si>
  <si>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</si>
  <si>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</si>
  <si>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</si>
  <si>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</si>
  <si>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</si>
  <si>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</si>
  <si>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</si>
  <si>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</si>
  <si>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</si>
  <si>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</si>
  <si>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</si>
  <si>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</si>
  <si>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</si>
  <si>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</si>
  <si>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</si>
  <si>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</si>
  <si>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</si>
  <si>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</si>
  <si>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</si>
  <si>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</si>
  <si>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</si>
  <si>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</si>
  <si>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</si>
  <si>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</si>
  <si>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</si>
  <si>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</si>
  <si>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</si>
  <si>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</si>
  <si>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</si>
  <si>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</si>
  <si>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</si>
  <si>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</si>
  <si>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</si>
  <si>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</si>
  <si>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</si>
  <si>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</si>
  <si>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</si>
  <si>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</si>
  <si>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</si>
  <si>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</si>
  <si>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</si>
  <si>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</si>
  <si>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</si>
  <si>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</si>
  <si>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</si>
  <si>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</si>
  <si>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</si>
  <si>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</si>
  <si>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</si>
  <si>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</si>
  <si>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</si>
  <si>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</si>
  <si>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</si>
  <si>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</si>
  <si>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</si>
  <si>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</si>
  <si>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</si>
  <si>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</si>
  <si>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</si>
  <si>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</si>
  <si>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</si>
  <si>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</si>
  <si>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</si>
  <si>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</si>
  <si>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</si>
  <si>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</si>
  <si>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</si>
  <si>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</si>
  <si>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</si>
  <si>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</si>
  <si>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</si>
  <si>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</si>
  <si>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</si>
  <si>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</si>
  <si>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</si>
  <si>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</si>
  <si>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</si>
  <si>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</si>
  <si>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</si>
  <si>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</si>
  <si>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</si>
  <si>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</si>
  <si>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</si>
  <si>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</si>
  <si>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</si>
  <si>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</si>
  <si>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</si>
  <si>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</si>
  <si>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</si>
  <si>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</si>
  <si>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</si>
  <si>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</si>
  <si>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</si>
  <si>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</si>
  <si>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</si>
  <si>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</si>
  <si>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</si>
  <si>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</si>
  <si>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</si>
  <si>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</si>
  <si>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</si>
  <si>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</si>
  <si>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</si>
  <si>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</si>
  <si>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</si>
  <si>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</si>
  <si>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</si>
  <si>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</si>
  <si>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</si>
  <si>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</si>
  <si>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</si>
  <si>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</si>
  <si>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</si>
  <si>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</si>
  <si>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</si>
  <si>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</si>
  <si>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</si>
  <si>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</si>
  <si>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</si>
  <si>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</si>
  <si>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</si>
  <si>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</si>
  <si>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</si>
  <si>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</si>
  <si>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</si>
  <si>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</si>
  <si>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</si>
  <si>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</si>
  <si>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</si>
  <si>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</si>
  <si>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</si>
  <si>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</si>
  <si>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</si>
  <si>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</si>
  <si>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</si>
  <si>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</si>
  <si>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</si>
  <si>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</si>
  <si>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</si>
  <si>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</si>
  <si>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</si>
  <si>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</si>
  <si>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</si>
  <si>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</si>
  <si>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</si>
  <si>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</si>
  <si>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</si>
  <si>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</si>
  <si>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</si>
  <si>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</si>
  <si>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</si>
  <si>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</si>
  <si>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</si>
  <si>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</si>
  <si>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</si>
  <si>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</si>
  <si>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</si>
  <si>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</si>
  <si>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</si>
  <si>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</si>
  <si>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</si>
  <si>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</si>
  <si>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</si>
  <si>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</si>
  <si>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</si>
  <si>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</si>
  <si>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</si>
  <si>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</si>
  <si>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</si>
  <si>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</si>
  <si>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</si>
  <si>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</si>
  <si>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</si>
  <si>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</si>
  <si>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</si>
  <si>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</si>
  <si>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</si>
  <si>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</si>
  <si>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</si>
  <si>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</si>
  <si>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</si>
  <si>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</si>
  <si>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</si>
  <si>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</si>
  <si>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</si>
  <si>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</si>
  <si>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</si>
  <si>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</si>
  <si>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</si>
  <si>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</si>
  <si>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</si>
  <si>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</si>
  <si>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</si>
  <si>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</si>
  <si>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</si>
  <si>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</si>
  <si>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</si>
  <si>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</si>
  <si>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</si>
  <si>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</si>
  <si>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</si>
  <si>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</si>
  <si>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</si>
  <si>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</si>
  <si>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</si>
  <si>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</si>
  <si>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</si>
  <si>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</si>
  <si>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</si>
  <si>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</si>
  <si>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</si>
  <si>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</si>
  <si>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</si>
  <si>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</si>
  <si>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</si>
  <si>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</si>
  <si>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</si>
  <si>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</si>
  <si>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</si>
  <si>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</si>
  <si>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</si>
  <si>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</si>
  <si>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</si>
  <si>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</si>
  <si>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</si>
  <si>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</si>
  <si>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</si>
  <si>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</si>
  <si>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</si>
  <si>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</si>
  <si>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</si>
  <si>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</si>
  <si>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</si>
  <si>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</si>
  <si>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</si>
  <si>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</si>
  <si>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</si>
  <si>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</si>
  <si>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</si>
  <si>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</si>
  <si>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</si>
  <si>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</si>
  <si>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</si>
  <si>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</si>
  <si>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</si>
  <si>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</si>
  <si>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</si>
  <si>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</si>
  <si>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</si>
  <si>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</si>
  <si>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</si>
  <si>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</si>
  <si>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</si>
  <si>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</si>
  <si>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</si>
  <si>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</si>
  <si>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</si>
  <si>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</si>
  <si>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</si>
  <si>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</si>
  <si>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</si>
  <si>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</si>
  <si>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</si>
  <si>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</si>
  <si>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</si>
  <si>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</si>
  <si>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</si>
  <si>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</si>
  <si>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</si>
  <si>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</si>
  <si>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</si>
  <si>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</si>
  <si>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</si>
  <si>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</si>
  <si>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</si>
  <si>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</si>
  <si>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</si>
  <si>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</si>
  <si>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</si>
  <si>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</si>
  <si>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</si>
  <si>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</si>
  <si>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</si>
  <si>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</si>
  <si>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</si>
  <si>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</si>
  <si>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</si>
  <si>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</si>
  <si>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</si>
  <si>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</si>
  <si>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</si>
  <si>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</si>
  <si>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</si>
  <si>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</si>
  <si>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</si>
  <si>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</si>
  <si>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</si>
  <si>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</si>
  <si>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</si>
  <si>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</si>
  <si>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</si>
  <si>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</si>
  <si>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</si>
  <si>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</si>
  <si>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</si>
  <si>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</si>
  <si>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</si>
  <si>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</si>
  <si>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</si>
  <si>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</si>
  <si>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</si>
  <si>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</si>
  <si>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</si>
  <si>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</si>
  <si>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</si>
  <si>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</si>
  <si>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</si>
  <si>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</si>
  <si>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</si>
  <si>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</si>
  <si>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</si>
  <si>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</si>
  <si>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</si>
  <si>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</si>
  <si>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</si>
  <si>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</si>
  <si>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</si>
  <si>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</si>
  <si>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</si>
  <si>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</si>
  <si>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</si>
  <si>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</si>
  <si>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</si>
  <si>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</si>
  <si>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</si>
  <si>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</si>
  <si>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</si>
  <si>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</si>
  <si>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</si>
  <si>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</si>
  <si>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</si>
  <si>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</si>
  <si>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</si>
  <si>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</si>
  <si>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</si>
  <si>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</si>
  <si>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</si>
  <si>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</si>
  <si>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</si>
  <si>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</si>
  <si>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</si>
  <si>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</si>
  <si>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</si>
  <si>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</si>
  <si>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</si>
  <si>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</si>
  <si>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</si>
  <si>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</si>
  <si>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</si>
  <si>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</si>
  <si>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</si>
  <si>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</si>
  <si>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</si>
  <si>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</si>
  <si>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</si>
  <si>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</si>
  <si>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</si>
  <si>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</si>
  <si>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</si>
  <si>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</si>
  <si>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</si>
  <si>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</si>
  <si>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</si>
  <si>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</si>
  <si>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</si>
  <si>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</si>
  <si>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</si>
  <si>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</si>
  <si>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</si>
  <si>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</si>
  <si>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</si>
  <si>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</si>
  <si>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</si>
  <si>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</si>
  <si>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</si>
  <si>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</si>
  <si>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</si>
  <si>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</si>
  <si>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</si>
  <si>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</si>
  <si>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</si>
  <si>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</si>
  <si>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</si>
  <si>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</si>
  <si>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</si>
  <si>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</si>
  <si>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</si>
  <si>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</si>
  <si>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</si>
  <si>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</si>
  <si>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</si>
  <si>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</si>
  <si>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</si>
  <si>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</si>
  <si>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</si>
  <si>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</si>
  <si>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</si>
  <si>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</si>
  <si>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</si>
  <si>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</si>
  <si>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</si>
  <si>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</si>
  <si>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</si>
  <si>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</si>
  <si>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</si>
  <si>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</si>
  <si>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</si>
  <si>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</si>
  <si>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</si>
  <si>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</si>
  <si>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</si>
  <si>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</si>
  <si>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</si>
  <si>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</si>
  <si>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</si>
  <si>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</si>
  <si>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</si>
  <si>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</si>
  <si>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</si>
  <si>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</si>
  <si>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</si>
  <si>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</si>
  <si>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</si>
  <si>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</si>
  <si>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</si>
  <si>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</si>
  <si>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</si>
  <si>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</si>
  <si>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</si>
  <si>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</si>
  <si>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</si>
  <si>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</si>
  <si>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</si>
  <si>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</si>
  <si>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</si>
  <si>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</si>
  <si>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</si>
  <si>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</si>
  <si>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</si>
  <si>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</si>
  <si>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</si>
  <si>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</si>
  <si>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</si>
  <si>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</si>
  <si>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</si>
  <si>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</si>
  <si>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</si>
  <si>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</si>
  <si>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</si>
  <si>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</si>
  <si>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</si>
  <si>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</si>
  <si>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</si>
  <si>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</si>
  <si>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</si>
  <si>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</si>
  <si>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</si>
  <si>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</si>
  <si>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</si>
  <si>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</si>
  <si>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</si>
  <si>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</si>
  <si>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</si>
  <si>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</si>
  <si>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</si>
  <si>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</si>
  <si>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</si>
  <si>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</si>
  <si>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</si>
  <si>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</si>
  <si>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</si>
  <si>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</si>
  <si>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</si>
  <si>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</si>
  <si>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</si>
  <si>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</si>
  <si>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</si>
  <si>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</si>
  <si>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</si>
  <si>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</si>
  <si>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</si>
  <si>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</si>
  <si>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</si>
  <si>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</si>
  <si>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</si>
  <si>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</si>
  <si>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</si>
  <si>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</si>
  <si>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</si>
  <si>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</si>
  <si>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</si>
  <si>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</si>
  <si>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</si>
  <si>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</si>
  <si>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</si>
  <si>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</si>
  <si>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</si>
  <si>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</si>
  <si>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</si>
  <si>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</si>
  <si>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</si>
  <si>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</si>
  <si>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</si>
  <si>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</si>
  <si>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</si>
  <si>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</si>
  <si>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</si>
  <si>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</si>
  <si>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</si>
  <si>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</si>
  <si>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</si>
  <si>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</si>
  <si>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</si>
  <si>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</si>
  <si>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</si>
  <si>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</si>
  <si>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</si>
  <si>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</si>
  <si>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</si>
  <si>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</si>
  <si>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</si>
  <si>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</si>
  <si>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</si>
  <si>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</si>
  <si>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</si>
  <si>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</si>
  <si>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</si>
  <si>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</si>
  <si>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</si>
  <si>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</si>
  <si>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</si>
  <si>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</si>
  <si>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</si>
  <si>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</si>
  <si>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</si>
  <si>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</si>
  <si>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</si>
  <si>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</si>
  <si>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</si>
  <si>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</si>
  <si>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</si>
  <si>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</si>
  <si>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</si>
  <si>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</si>
  <si>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</si>
  <si>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</si>
  <si>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</si>
  <si>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</si>
  <si>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</si>
  <si>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</si>
  <si>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</si>
  <si>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</si>
  <si>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</si>
  <si>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</si>
  <si>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</si>
  <si>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</si>
  <si>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</si>
  <si>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</si>
  <si>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</si>
  <si>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</si>
  <si>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</si>
  <si>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</si>
  <si>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</si>
  <si>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</si>
  <si>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</si>
  <si>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</si>
  <si>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</si>
  <si>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</si>
  <si>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</si>
  <si>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</si>
  <si>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</si>
  <si>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</si>
  <si>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</si>
  <si>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</si>
  <si>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</si>
  <si>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</si>
  <si>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</si>
  <si>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</si>
  <si>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</si>
  <si>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</si>
  <si>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</si>
  <si>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</si>
  <si>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</si>
  <si>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</si>
  <si>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</si>
  <si>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</si>
  <si>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</si>
  <si>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</si>
  <si>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</si>
  <si>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</si>
  <si>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</si>
  <si>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</si>
  <si>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</si>
  <si>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</si>
  <si>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</si>
  <si>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</si>
  <si>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</si>
  <si>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</si>
  <si>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</si>
  <si>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</si>
  <si>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</si>
  <si>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</si>
  <si>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</si>
  <si>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</si>
  <si>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</si>
  <si>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</si>
  <si>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</si>
  <si>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</si>
  <si>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</si>
  <si>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</si>
  <si>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</si>
  <si>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</si>
  <si>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</si>
  <si>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</si>
  <si>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</si>
  <si>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</si>
  <si>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</si>
  <si>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</si>
  <si>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</si>
  <si>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</si>
  <si>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</si>
  <si>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</si>
  <si>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</si>
  <si>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</si>
  <si>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</si>
  <si>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</si>
  <si>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</si>
  <si>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</si>
  <si>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</si>
  <si>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</si>
  <si>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</si>
  <si>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</si>
  <si>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</si>
  <si>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</si>
  <si>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</si>
  <si>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</si>
  <si>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</si>
  <si>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</si>
  <si>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</si>
  <si>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</si>
  <si>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</si>
  <si>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</si>
  <si>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</si>
  <si>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</si>
  <si>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</si>
  <si>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</si>
  <si>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</si>
  <si>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</si>
  <si>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</si>
  <si>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</si>
  <si>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</si>
  <si>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</si>
  <si>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</si>
  <si>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</si>
  <si>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</si>
  <si>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</si>
  <si>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</si>
  <si>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</si>
  <si>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</si>
  <si>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</si>
  <si>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</si>
  <si>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</si>
  <si>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</si>
  <si>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</si>
  <si>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</si>
  <si>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</si>
  <si>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</si>
  <si>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</si>
  <si>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</si>
  <si>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</si>
  <si>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</si>
  <si>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</si>
  <si>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</si>
  <si>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</si>
  <si>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</si>
  <si>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</si>
  <si>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</si>
  <si>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</si>
  <si>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</si>
  <si>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</si>
  <si>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</si>
  <si>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</si>
  <si>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</si>
  <si>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</si>
  <si>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</si>
  <si>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</si>
  <si>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</si>
  <si>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</si>
  <si>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</si>
  <si>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</si>
  <si>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</si>
  <si>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</si>
  <si>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</si>
  <si>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</si>
  <si>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</si>
  <si>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</si>
  <si>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</si>
  <si>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</si>
  <si>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</si>
  <si>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</si>
  <si>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</si>
  <si>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</si>
  <si>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</si>
  <si>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</si>
  <si>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</si>
  <si>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</si>
  <si>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</si>
  <si>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</si>
  <si>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</si>
  <si>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</si>
  <si>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</si>
  <si>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</si>
  <si>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</si>
  <si>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</si>
  <si>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</si>
  <si>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</si>
  <si>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</si>
  <si>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</si>
  <si>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</si>
  <si>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</si>
  <si>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</si>
  <si>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</si>
  <si>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</si>
  <si>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</si>
  <si>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</si>
  <si>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</si>
  <si>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</si>
  <si>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</si>
  <si>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</si>
  <si>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</si>
  <si>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</si>
  <si>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</si>
  <si>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</si>
  <si>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</si>
  <si>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</si>
  <si>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</si>
  <si>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</si>
  <si>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</si>
  <si>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</si>
  <si>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</si>
  <si>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</si>
  <si>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</si>
  <si>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</si>
  <si>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</si>
  <si>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</si>
  <si>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</si>
  <si>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</si>
  <si>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</si>
  <si>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</si>
  <si>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</si>
  <si>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</si>
  <si>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</si>
  <si>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</si>
  <si>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</si>
  <si>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</si>
  <si>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</si>
  <si>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</si>
  <si>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</si>
  <si>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</si>
  <si>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</si>
  <si>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</si>
  <si>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</si>
  <si>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</si>
  <si>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</si>
  <si>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</si>
  <si>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</si>
  <si>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</si>
  <si>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</si>
  <si>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</si>
  <si>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</si>
  <si>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</si>
  <si>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</si>
  <si>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</si>
  <si>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</si>
  <si>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</si>
  <si>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</si>
  <si>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</si>
  <si>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</si>
  <si>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</si>
  <si>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</si>
  <si>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</si>
  <si>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</si>
  <si>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</si>
  <si>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</si>
  <si>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</si>
  <si>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</si>
  <si>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</si>
  <si>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</si>
  <si>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</si>
  <si>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</si>
  <si>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</si>
  <si>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</si>
  <si>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</si>
  <si>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</si>
  <si>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</si>
  <si>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</si>
  <si>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</si>
  <si>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</si>
  <si>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</si>
  <si>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</si>
  <si>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</si>
  <si>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</si>
  <si>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</si>
  <si>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</si>
  <si>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</si>
  <si>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</si>
  <si>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</si>
  <si>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</si>
  <si>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</si>
  <si>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</si>
  <si>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</si>
  <si>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</si>
  <si>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</si>
  <si>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</si>
  <si>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</si>
  <si>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</si>
  <si>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</si>
  <si>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</si>
  <si>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</si>
  <si>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</si>
  <si>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</si>
  <si>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</si>
  <si>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</si>
  <si>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</si>
  <si>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</si>
  <si>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</si>
  <si>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</si>
  <si>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</si>
  <si>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</si>
  <si>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</si>
  <si>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</si>
  <si>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</si>
  <si>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</si>
  <si>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</si>
  <si>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</si>
  <si>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</si>
  <si>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</si>
  <si>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</si>
  <si>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</si>
  <si>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</si>
  <si>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</si>
  <si>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</si>
  <si>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</si>
  <si>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</si>
  <si>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</si>
  <si>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</si>
  <si>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</si>
  <si>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</si>
  <si>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</si>
  <si>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</si>
  <si>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</si>
  <si>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</si>
  <si>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</si>
  <si>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</si>
  <si>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</si>
  <si>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</si>
  <si>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</si>
  <si>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</si>
  <si>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</si>
  <si>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</si>
  <si>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</si>
  <si>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</si>
  <si>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</si>
  <si>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</si>
  <si>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</si>
  <si>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</si>
  <si>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</si>
  <si>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</si>
  <si>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</si>
  <si>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</si>
  <si>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</si>
  <si>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</si>
  <si>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</si>
  <si>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</si>
  <si>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</si>
  <si>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</si>
  <si>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</si>
  <si>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</si>
  <si>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</si>
  <si>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</si>
  <si>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</si>
  <si>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</si>
  <si>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</si>
  <si>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</si>
  <si>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</si>
  <si>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</si>
  <si>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</si>
  <si>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</si>
  <si>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</si>
  <si>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</si>
  <si>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</si>
  <si>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</si>
  <si>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</si>
  <si>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</si>
  <si>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</si>
  <si>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</si>
  <si>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</si>
  <si>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</si>
  <si>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</si>
  <si>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</si>
  <si>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</si>
  <si>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</si>
  <si>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</si>
  <si>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</si>
  <si>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</si>
  <si>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</si>
  <si>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</si>
  <si>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</si>
  <si>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</si>
  <si>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</si>
  <si>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</si>
  <si>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</si>
  <si>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</si>
  <si>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</si>
  <si>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</si>
  <si>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</si>
  <si>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</si>
  <si>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</si>
  <si>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</si>
  <si>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</si>
  <si>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</si>
  <si>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</si>
  <si>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</si>
  <si>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</si>
  <si>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</si>
  <si>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</si>
  <si>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</si>
  <si>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</si>
  <si>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</si>
  <si>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</si>
  <si>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</si>
  <si>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</si>
  <si>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</si>
  <si>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</si>
  <si>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</si>
  <si>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</si>
  <si>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</si>
  <si>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</si>
  <si>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</si>
  <si>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</si>
  <si>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</si>
  <si>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</si>
  <si>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</si>
  <si>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</si>
  <si>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</si>
  <si>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</si>
  <si>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</si>
  <si>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</si>
  <si>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</si>
  <si>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</si>
  <si>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</si>
  <si>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</si>
  <si>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</si>
  <si>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</si>
  <si>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</si>
  <si>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</si>
  <si>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</si>
  <si>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</si>
  <si>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</si>
  <si>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</si>
  <si>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</si>
  <si>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</si>
  <si>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</si>
  <si>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</si>
  <si>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</si>
  <si>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</si>
  <si>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</si>
  <si>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</si>
  <si>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</si>
  <si>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</si>
  <si>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</si>
  <si>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</si>
  <si>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</si>
  <si>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</si>
  <si>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</si>
  <si>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</si>
  <si>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</si>
  <si>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</si>
  <si>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</si>
  <si>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</si>
  <si>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</si>
  <si>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</si>
  <si>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</si>
  <si>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</si>
  <si>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</si>
  <si>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</si>
  <si>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</si>
  <si>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</si>
  <si>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</si>
  <si>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</si>
  <si>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</si>
  <si>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</si>
  <si>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</si>
  <si>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</si>
  <si>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</si>
  <si>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</si>
  <si>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</si>
  <si>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</si>
  <si>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</si>
  <si>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</si>
  <si>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</si>
  <si>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</si>
  <si>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</si>
  <si>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</si>
  <si>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</si>
  <si>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</si>
  <si>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</si>
  <si>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</si>
  <si>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</si>
  <si>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</si>
  <si>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</si>
  <si>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</si>
  <si>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</si>
  <si>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</si>
  <si>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</si>
  <si>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</si>
  <si>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</si>
  <si>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</si>
  <si>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</si>
  <si>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</si>
  <si>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</si>
  <si>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</si>
  <si>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</si>
  <si>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</si>
  <si>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</si>
  <si>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</si>
  <si>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</si>
  <si>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</si>
  <si>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</si>
  <si>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</si>
  <si>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</si>
  <si>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</si>
  <si>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</si>
  <si>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</si>
  <si>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</si>
  <si>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</si>
  <si>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</si>
  <si>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</si>
  <si>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</si>
  <si>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</si>
  <si>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</si>
  <si>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</si>
  <si>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</si>
  <si>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</si>
  <si>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</si>
  <si>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</si>
  <si>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</si>
  <si>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</si>
  <si>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</si>
  <si>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</si>
  <si>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</si>
  <si>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</si>
  <si>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</si>
  <si>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</si>
  <si>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</si>
  <si>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</si>
  <si>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</si>
  <si>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</si>
  <si>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</si>
  <si>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</si>
  <si>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</si>
  <si>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</si>
  <si>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</si>
  <si>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</si>
  <si>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</si>
  <si>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</si>
  <si>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</si>
  <si>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</si>
  <si>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</si>
  <si>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</si>
  <si>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</si>
  <si>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</si>
  <si>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</si>
  <si>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</si>
  <si>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</si>
  <si>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</si>
  <si>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</si>
  <si>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</si>
  <si>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</si>
  <si>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</si>
  <si>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</si>
  <si>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</si>
  <si>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</si>
  <si>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</si>
  <si>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</si>
  <si>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</si>
  <si>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</si>
  <si>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</si>
  <si>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</si>
  <si>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</si>
  <si>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</si>
  <si>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</si>
  <si>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</si>
  <si>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</si>
  <si>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</si>
  <si>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</si>
  <si>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</si>
  <si>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</si>
  <si>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</si>
  <si>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</si>
  <si>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</si>
  <si>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</si>
  <si>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</si>
  <si>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</si>
  <si>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</si>
  <si>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</si>
  <si>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</si>
  <si>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</si>
  <si>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</si>
  <si>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</si>
  <si>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</si>
  <si>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</si>
  <si>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</si>
  <si>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</si>
  <si>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</si>
  <si>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</si>
  <si>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</si>
  <si>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</si>
  <si>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</si>
  <si>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</si>
  <si>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</si>
  <si>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</si>
  <si>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</si>
  <si>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</si>
  <si>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</si>
  <si>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</si>
  <si>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</si>
  <si>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</si>
  <si>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</si>
  <si>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</si>
  <si>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</si>
  <si>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</si>
  <si>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</si>
  <si>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</si>
  <si>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</si>
  <si>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</si>
  <si>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</si>
  <si>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</si>
  <si>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</si>
  <si>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</si>
  <si>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</si>
  <si>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</si>
  <si>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</si>
  <si>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</si>
  <si>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</si>
  <si>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</si>
  <si>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</si>
  <si>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</si>
  <si>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</si>
  <si>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</si>
  <si>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</si>
  <si>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</si>
  <si>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</si>
  <si>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</si>
  <si>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</si>
  <si>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</si>
  <si>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</si>
  <si>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</si>
  <si>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</si>
  <si>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</si>
  <si>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</si>
  <si>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</si>
  <si>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</si>
  <si>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</si>
  <si>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</si>
  <si>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</si>
  <si>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</si>
  <si>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</si>
  <si>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</si>
  <si>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</si>
  <si>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</si>
  <si>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</si>
  <si>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</si>
  <si>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</si>
  <si>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</si>
  <si>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</si>
  <si>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</si>
  <si>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</si>
  <si>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</si>
  <si>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</si>
  <si>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</si>
  <si>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</si>
  <si>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</si>
  <si>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</si>
  <si>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</si>
  <si>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</si>
  <si>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</si>
  <si>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</si>
  <si>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</si>
  <si>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</si>
  <si>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</si>
  <si>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</si>
  <si>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</si>
  <si>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</si>
  <si>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</si>
  <si>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</si>
  <si>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</si>
  <si>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</si>
  <si>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</si>
  <si>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</si>
  <si>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</si>
  <si>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</si>
  <si>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</si>
  <si>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</si>
  <si>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</si>
  <si>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</si>
  <si>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</si>
  <si>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</si>
  <si>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</si>
  <si>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</si>
  <si>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</si>
  <si>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</si>
  <si>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</si>
  <si>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</si>
  <si>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</si>
  <si>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</si>
  <si>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</si>
  <si>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</si>
  <si>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</si>
  <si>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</si>
  <si>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</si>
  <si>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</si>
  <si>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</si>
  <si>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</si>
  <si>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</si>
  <si>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</si>
  <si>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</si>
  <si>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</si>
  <si>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</si>
  <si>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</si>
  <si>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</si>
  <si>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</si>
  <si>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</si>
  <si>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</si>
  <si>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</si>
  <si>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</si>
  <si>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</si>
  <si>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</si>
  <si>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</si>
  <si>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</si>
  <si>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</si>
  <si>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</si>
  <si>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</si>
  <si>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</si>
  <si>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</si>
  <si>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</si>
  <si>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</si>
  <si>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</si>
  <si>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</si>
  <si>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</si>
  <si>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</si>
  <si>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</si>
  <si>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</si>
  <si>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</si>
  <si>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</si>
  <si>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</si>
  <si>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</si>
  <si>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</si>
  <si>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</si>
  <si>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</si>
  <si>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</si>
  <si>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</si>
  <si>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</si>
  <si>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</si>
  <si>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</si>
  <si>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</si>
  <si>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</si>
  <si>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</si>
  <si>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</si>
  <si>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</si>
  <si>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</si>
  <si>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</si>
  <si>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</si>
  <si>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</si>
  <si>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</si>
  <si>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</si>
  <si>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</si>
  <si>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</si>
  <si>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</si>
  <si>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</si>
  <si>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</si>
  <si>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</si>
  <si>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</si>
  <si>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</si>
  <si>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</si>
  <si>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</si>
  <si>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</si>
  <si>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</si>
  <si>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</si>
  <si>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</si>
  <si>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</si>
  <si>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</si>
  <si>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</si>
  <si>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</si>
  <si>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</si>
  <si>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</si>
  <si>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</si>
  <si>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</si>
  <si>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</si>
  <si>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</si>
  <si>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</si>
  <si>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</si>
  <si>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</si>
  <si>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</si>
  <si>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</si>
  <si>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</si>
  <si>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</si>
  <si>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</si>
  <si>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</si>
  <si>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</si>
  <si>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</si>
  <si>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</si>
  <si>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</si>
  <si>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</si>
  <si>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</si>
  <si>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</si>
  <si>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</si>
  <si>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</si>
  <si>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</si>
  <si>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</si>
  <si>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</si>
  <si>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</si>
  <si>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</si>
  <si>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</si>
  <si>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</si>
  <si>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</si>
  <si>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</si>
  <si>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</si>
  <si>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</si>
  <si>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</si>
  <si>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</si>
  <si>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</si>
  <si>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</si>
  <si>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</si>
  <si>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</si>
  <si>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</si>
  <si>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</si>
  <si>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</si>
  <si>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</si>
  <si>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</si>
  <si>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</si>
  <si>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</si>
  <si>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</si>
  <si>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</si>
  <si>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</si>
  <si>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</si>
  <si>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</si>
  <si>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</si>
  <si>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</si>
  <si>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</si>
  <si>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</si>
  <si>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</si>
  <si>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</si>
  <si>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</si>
  <si>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</si>
  <si>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</si>
  <si>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</si>
  <si>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</si>
  <si>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</si>
  <si>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</si>
  <si>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</si>
  <si>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</si>
  <si>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</si>
  <si>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</si>
  <si>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</si>
  <si>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</si>
  <si>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</si>
  <si>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</si>
  <si>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</si>
  <si>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</si>
  <si>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</si>
  <si>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</si>
  <si>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</si>
  <si>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</si>
  <si>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</si>
  <si>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</si>
  <si>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</si>
  <si>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</si>
  <si>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</si>
  <si>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</si>
  <si>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</si>
  <si>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</si>
  <si>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</si>
  <si>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</si>
  <si>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</si>
  <si>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</si>
  <si>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</si>
  <si>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</si>
  <si>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</si>
  <si>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</si>
  <si>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</si>
  <si>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</si>
  <si>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</si>
  <si>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</si>
  <si>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</si>
  <si>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</si>
  <si>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</si>
  <si>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</si>
  <si>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</si>
  <si>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</si>
  <si>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</si>
  <si>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</si>
  <si>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</si>
  <si>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</si>
  <si>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</si>
  <si>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</si>
  <si>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</si>
  <si>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</si>
  <si>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</si>
  <si>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</si>
  <si>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</si>
  <si>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</si>
  <si>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</si>
  <si>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</si>
  <si>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</si>
  <si>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</si>
  <si>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</si>
  <si>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</si>
  <si>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</si>
  <si>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</si>
  <si>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</si>
  <si>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</si>
  <si>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</si>
  <si>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</si>
  <si>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</si>
  <si>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</si>
  <si>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</si>
  <si>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</si>
  <si>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</si>
  <si>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</si>
  <si>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</si>
  <si>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</si>
  <si>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</si>
  <si>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</si>
  <si>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</si>
  <si>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</si>
  <si>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</si>
  <si>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</si>
  <si>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</si>
  <si>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</si>
  <si>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</si>
  <si>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</si>
  <si>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</si>
  <si>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</si>
  <si>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</si>
  <si>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</si>
  <si>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</si>
  <si>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</si>
  <si>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</si>
  <si>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</si>
  <si>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</si>
  <si>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</si>
  <si>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</si>
  <si>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</si>
  <si>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</si>
  <si>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</si>
  <si>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</si>
  <si>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</si>
  <si>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</si>
  <si>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</si>
  <si>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</si>
  <si>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</si>
  <si>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</si>
  <si>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</si>
  <si>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</si>
  <si>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</si>
  <si>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</si>
  <si>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</si>
  <si>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</si>
  <si>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</si>
  <si>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</si>
  <si>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</si>
  <si>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</si>
  <si>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</si>
  <si>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</si>
  <si>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</si>
  <si>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</si>
  <si>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</si>
  <si>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</si>
  <si>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</si>
  <si>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</si>
  <si>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</si>
  <si>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</si>
  <si>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</si>
  <si>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</si>
  <si>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</si>
  <si>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</si>
  <si>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</si>
  <si>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</si>
  <si>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</si>
  <si>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</si>
  <si>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</si>
  <si>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</si>
  <si>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</si>
  <si>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</si>
  <si>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</si>
  <si>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</si>
  <si>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</si>
  <si>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</si>
  <si>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</si>
  <si>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</si>
  <si>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</si>
  <si>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</si>
  <si>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</si>
  <si>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</si>
  <si>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</si>
  <si>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</si>
  <si>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</si>
  <si>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</si>
  <si>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</si>
  <si>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</si>
  <si>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</si>
  <si>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</si>
  <si>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</si>
  <si>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</si>
  <si>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</si>
  <si>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</si>
  <si>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</si>
  <si>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</si>
  <si>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</si>
  <si>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</si>
  <si>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</si>
  <si>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</si>
  <si>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</si>
  <si>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</si>
  <si>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</si>
  <si>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</si>
  <si>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</si>
  <si>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</si>
  <si>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</si>
  <si>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</si>
  <si>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</si>
  <si>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</si>
  <si>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</si>
  <si>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</si>
  <si>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</si>
  <si>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</si>
  <si>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</si>
  <si>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</si>
  <si>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</si>
  <si>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</si>
  <si>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</si>
  <si>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</si>
  <si>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</si>
  <si>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</si>
  <si>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</si>
  <si>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</si>
  <si>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</si>
  <si>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</si>
  <si>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</si>
  <si>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</si>
  <si>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</si>
  <si>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</si>
  <si>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</si>
  <si>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</si>
  <si>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</si>
  <si>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</si>
  <si>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</si>
  <si>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</si>
  <si>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</si>
  <si>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</si>
  <si>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</si>
  <si>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</si>
  <si>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</si>
  <si>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</si>
  <si>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</si>
  <si>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</si>
  <si>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</si>
  <si>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</si>
  <si>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</si>
  <si>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</si>
  <si>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</si>
  <si>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</si>
  <si>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</si>
  <si>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</si>
  <si>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</si>
  <si>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</si>
  <si>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</si>
  <si>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</si>
  <si>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</si>
  <si>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</si>
  <si>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</si>
  <si>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</si>
  <si>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</si>
  <si>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</si>
  <si>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</si>
  <si>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</si>
  <si>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</si>
  <si>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</si>
  <si>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</si>
  <si>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</si>
  <si>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</si>
  <si>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</si>
  <si>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</si>
  <si>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</si>
  <si>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</si>
  <si>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</si>
  <si>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</si>
  <si>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</si>
  <si>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</si>
  <si>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</si>
  <si>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</si>
  <si>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</si>
  <si>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</si>
  <si>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</si>
  <si>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</si>
  <si>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</si>
  <si>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</si>
  <si>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</si>
  <si>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</si>
  <si>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</si>
  <si>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</si>
  <si>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</si>
  <si>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</si>
  <si>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</si>
  <si>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</si>
  <si>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</si>
  <si>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</si>
  <si>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</si>
  <si>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</si>
  <si>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</si>
  <si>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</si>
  <si>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</si>
  <si>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</si>
  <si>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</si>
  <si>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</si>
  <si>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</si>
  <si>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</si>
  <si>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</si>
  <si>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</si>
  <si>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</si>
  <si>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</si>
  <si>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</si>
  <si>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</si>
  <si>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</si>
  <si>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</si>
  <si>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</si>
  <si>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</si>
  <si>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</si>
  <si>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</si>
  <si>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</si>
  <si>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</si>
  <si>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</si>
  <si>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</si>
  <si>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</si>
  <si>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</si>
  <si>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</si>
  <si>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</si>
  <si>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</si>
  <si>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</si>
  <si>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</si>
  <si>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</si>
  <si>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</si>
  <si>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</si>
  <si>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</si>
  <si>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</si>
  <si>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</si>
  <si>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</si>
  <si>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</si>
  <si>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</si>
  <si>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</si>
  <si>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</si>
  <si>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</si>
  <si>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</si>
  <si>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</si>
  <si>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</si>
  <si>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</si>
  <si>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</si>
  <si>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</si>
  <si>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</si>
  <si>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</si>
  <si>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</si>
  <si>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</si>
  <si>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</si>
  <si>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</si>
  <si>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</si>
  <si>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</si>
  <si>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</si>
  <si>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</si>
  <si>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</si>
  <si>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</si>
  <si>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</si>
  <si>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</si>
  <si>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</si>
  <si>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</si>
  <si>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</si>
  <si>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</si>
  <si>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</si>
  <si>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</si>
  <si>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</si>
  <si>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</si>
  <si>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</si>
  <si>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</si>
  <si>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</si>
  <si>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</si>
  <si>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</si>
  <si>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</si>
  <si>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</si>
  <si>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</si>
  <si>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</si>
  <si>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</si>
  <si>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</si>
  <si>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</si>
  <si>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</si>
  <si>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</si>
  <si>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</si>
  <si>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</si>
  <si>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</si>
  <si>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</si>
  <si>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</si>
  <si>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</si>
  <si>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</si>
  <si>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</si>
  <si>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</si>
  <si>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</si>
  <si>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</si>
  <si>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</si>
  <si>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</si>
  <si>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</si>
  <si>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</si>
  <si>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</si>
  <si>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</si>
  <si>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</si>
  <si>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</si>
  <si>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</si>
  <si>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</si>
  <si>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</si>
  <si>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</si>
  <si>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</si>
  <si>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</si>
  <si>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</si>
  <si>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</si>
  <si>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</si>
  <si>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</si>
  <si>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</si>
  <si>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</si>
  <si>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</si>
  <si>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</si>
  <si>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</si>
  <si>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</si>
  <si>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</si>
  <si>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</si>
  <si>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</si>
  <si>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</si>
  <si>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</si>
  <si>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</si>
  <si>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</si>
  <si>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</si>
  <si>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</si>
  <si>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</si>
  <si>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</si>
  <si>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</si>
  <si>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</si>
  <si>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</si>
  <si>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</si>
  <si>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</si>
  <si>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</si>
  <si>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</si>
  <si>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</si>
  <si>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</si>
  <si>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</si>
  <si>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</si>
  <si>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</si>
  <si>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</si>
  <si>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</si>
  <si>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</si>
  <si>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</si>
  <si>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</si>
  <si>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</si>
  <si>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</si>
  <si>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</si>
  <si>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</si>
  <si>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</si>
  <si>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</si>
  <si>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</si>
  <si>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</si>
  <si>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</si>
  <si>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</si>
  <si>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</si>
  <si>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</si>
  <si>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</si>
  <si>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</si>
  <si>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</si>
  <si>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</si>
  <si>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</si>
  <si>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</si>
  <si>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</si>
  <si>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</si>
  <si>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</si>
  <si>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</si>
  <si>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</si>
  <si>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</si>
  <si>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</si>
  <si>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</si>
  <si>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</si>
  <si>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</si>
  <si>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</si>
  <si>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</si>
  <si>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</si>
  <si>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</si>
  <si>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</si>
  <si>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</si>
  <si>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</si>
  <si>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</si>
  <si>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</si>
  <si>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</si>
  <si>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</si>
  <si>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</si>
  <si>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</si>
  <si>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</si>
  <si>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</si>
  <si>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</si>
  <si>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</si>
  <si>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</si>
  <si>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</si>
  <si>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</si>
  <si>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</si>
  <si>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</si>
  <si>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</si>
  <si>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</si>
  <si>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</si>
  <si>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</si>
  <si>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</si>
  <si>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</si>
  <si>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</si>
  <si>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</si>
  <si>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</si>
  <si>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</si>
  <si>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</si>
  <si>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</si>
  <si>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</si>
  <si>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</si>
  <si>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</si>
  <si>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</si>
  <si>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</si>
  <si>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</si>
  <si>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</si>
  <si>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</si>
  <si>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</si>
  <si>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</si>
  <si>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</si>
  <si>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</si>
  <si>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</si>
  <si>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</si>
  <si>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</si>
  <si>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</si>
  <si>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</si>
  <si>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</si>
  <si>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</si>
  <si>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</si>
  <si>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</si>
  <si>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</si>
  <si>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</si>
  <si>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</si>
  <si>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</si>
  <si>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</si>
  <si>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</si>
  <si>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</si>
  <si>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</si>
  <si>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</si>
  <si>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</si>
  <si>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</si>
  <si>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</si>
  <si>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</si>
  <si>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</si>
  <si>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</si>
  <si>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</si>
  <si>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</si>
  <si>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</si>
  <si>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</si>
  <si>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</si>
  <si>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</si>
  <si>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</si>
  <si>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</si>
  <si>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</si>
  <si>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</si>
  <si>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</si>
  <si>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</si>
  <si>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</si>
  <si>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</si>
  <si>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</si>
  <si>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</si>
  <si>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</si>
  <si>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</si>
  <si>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</si>
  <si>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</si>
  <si>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</si>
  <si>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</si>
  <si>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</si>
  <si>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</si>
  <si>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</si>
  <si>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</si>
  <si>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</si>
  <si>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</si>
  <si>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</si>
  <si>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</si>
  <si>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</si>
  <si>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</si>
  <si>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</si>
  <si>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</si>
  <si>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</si>
  <si>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</si>
  <si>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</si>
  <si>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</si>
  <si>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</si>
  <si>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</si>
  <si>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</si>
  <si>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</si>
  <si>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</si>
  <si>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</si>
  <si>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</si>
  <si>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</si>
  <si>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</si>
  <si>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</si>
  <si>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</si>
  <si>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</si>
  <si>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</si>
  <si>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</si>
  <si>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</si>
  <si>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</si>
  <si>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</si>
  <si>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</si>
  <si>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</si>
  <si>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</si>
  <si>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</si>
  <si>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</si>
  <si>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</si>
  <si>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</si>
  <si>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</si>
  <si>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</si>
  <si>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</si>
  <si>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</si>
  <si>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</si>
  <si>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</si>
  <si>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</si>
  <si>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</si>
  <si>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</si>
  <si>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</si>
  <si>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</si>
  <si>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</si>
  <si>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</si>
  <si>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</si>
  <si>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</si>
  <si>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</si>
  <si>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</si>
  <si>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</si>
  <si>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</si>
  <si>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</si>
  <si>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</si>
  <si>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</si>
  <si>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</si>
  <si>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</si>
  <si>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</si>
  <si>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</si>
  <si>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</si>
  <si>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</si>
  <si>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</si>
  <si>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</si>
  <si>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</si>
  <si>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</si>
  <si>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</si>
  <si>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</si>
  <si>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</si>
  <si>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</si>
  <si>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</si>
  <si>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</si>
  <si>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</si>
  <si>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</si>
  <si>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</si>
  <si>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</si>
  <si>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</si>
  <si>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</si>
  <si>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</si>
  <si>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</si>
  <si>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</si>
  <si>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</si>
  <si>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</si>
  <si>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</si>
  <si>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</si>
  <si>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</si>
  <si>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</si>
  <si>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</si>
  <si>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</si>
  <si>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</si>
  <si>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</si>
  <si>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</si>
  <si>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</si>
  <si>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</si>
  <si>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</si>
  <si>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</si>
  <si>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</si>
  <si>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</si>
  <si>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</si>
  <si>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</si>
  <si>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</si>
  <si>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</si>
  <si>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</si>
  <si>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</si>
  <si>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</si>
  <si>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</si>
  <si>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</si>
  <si>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</si>
  <si>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</si>
  <si>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</si>
  <si>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</si>
  <si>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</si>
  <si>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</si>
  <si>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</si>
  <si>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</si>
  <si>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</si>
  <si>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</si>
  <si>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</si>
  <si>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</si>
  <si>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</si>
  <si>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</si>
  <si>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</si>
  <si>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</si>
  <si>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</si>
  <si>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</si>
  <si>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</si>
  <si>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</si>
  <si>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</si>
  <si>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</si>
  <si>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</si>
  <si>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</si>
  <si>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</si>
  <si>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</si>
  <si>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</si>
  <si>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</si>
  <si>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</si>
  <si>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</si>
  <si>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</si>
  <si>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</si>
  <si>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</si>
  <si>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</si>
  <si>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</si>
  <si>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</si>
  <si>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</si>
  <si>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</si>
  <si>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</si>
  <si>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</si>
  <si>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</si>
  <si>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</si>
  <si>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</si>
  <si>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</si>
  <si>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</si>
  <si>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</si>
  <si>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</si>
  <si>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</si>
  <si>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</si>
  <si>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</si>
  <si>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</si>
  <si>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</si>
  <si>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</si>
  <si>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</si>
  <si>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</si>
  <si>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</si>
  <si>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</si>
  <si>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</si>
  <si>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</si>
  <si>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</si>
  <si>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</si>
  <si>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</si>
  <si>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</si>
  <si>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</si>
  <si>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</si>
  <si>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</si>
  <si>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</si>
  <si>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</si>
  <si>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</si>
  <si>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</si>
  <si>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</si>
  <si>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</si>
  <si>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</si>
  <si>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</si>
  <si>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</si>
  <si>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</si>
  <si>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</si>
  <si>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</si>
  <si>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</si>
  <si>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</si>
  <si>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</si>
  <si>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</si>
  <si>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</si>
  <si>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</si>
  <si>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</si>
  <si>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</si>
  <si>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</si>
  <si>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</si>
  <si>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</si>
  <si>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</si>
  <si>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</si>
  <si>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</si>
  <si>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</si>
  <si>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</si>
  <si>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</si>
  <si>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</si>
  <si>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</si>
  <si>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</si>
  <si>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</si>
  <si>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</si>
  <si>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</si>
  <si>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</si>
  <si>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</si>
  <si>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</si>
  <si>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</si>
  <si>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</si>
  <si>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</si>
  <si>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</si>
  <si>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</si>
  <si>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</si>
  <si>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</si>
  <si>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</si>
  <si>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</si>
  <si>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</si>
  <si>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</si>
  <si>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</si>
  <si>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</si>
  <si>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</si>
  <si>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</si>
  <si>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</si>
  <si>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</si>
  <si>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</si>
  <si>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</si>
  <si>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</si>
  <si>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</si>
  <si>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</si>
  <si>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</si>
  <si>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</si>
  <si>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</si>
  <si>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</si>
  <si>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</si>
  <si>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</si>
  <si>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</si>
  <si>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</si>
  <si>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</si>
  <si>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</si>
  <si>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</si>
  <si>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</si>
  <si>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</si>
  <si>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</si>
  <si>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</si>
  <si>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</si>
  <si>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</si>
  <si>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</si>
  <si>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</si>
  <si>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</si>
  <si>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</si>
  <si>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</si>
  <si>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</si>
  <si>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</si>
  <si>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</si>
  <si>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</si>
  <si>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</si>
  <si>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</si>
  <si>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</si>
  <si>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</si>
  <si>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</si>
  <si>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</si>
  <si>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</si>
  <si>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</si>
  <si>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</si>
  <si>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</si>
  <si>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</si>
  <si>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</si>
  <si>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</si>
  <si>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</si>
  <si>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</si>
  <si>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</si>
  <si>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</si>
  <si>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</si>
  <si>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</si>
  <si>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</si>
  <si>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</si>
  <si>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</si>
  <si>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</si>
  <si>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</si>
  <si>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</si>
  <si>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</si>
  <si>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</si>
  <si>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</si>
  <si>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</si>
  <si>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</si>
  <si>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</si>
  <si>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</si>
  <si>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</si>
  <si>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</si>
  <si>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</si>
  <si>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</si>
  <si>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</si>
  <si>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</si>
  <si>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</si>
  <si>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</si>
  <si>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</si>
  <si>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</si>
  <si>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</si>
  <si>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</si>
  <si>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</si>
  <si>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</si>
  <si>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</si>
  <si>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</si>
  <si>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</si>
  <si>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</si>
  <si>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</si>
  <si>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</si>
  <si>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</si>
  <si>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</si>
  <si>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</si>
  <si>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</si>
  <si>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</si>
  <si>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</si>
  <si>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</si>
  <si>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</si>
  <si>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</si>
  <si>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</si>
  <si>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</si>
  <si>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</si>
  <si>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</si>
  <si>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</si>
  <si>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</si>
  <si>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</si>
  <si>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</si>
  <si>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</si>
  <si>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</si>
  <si>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</si>
  <si>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</si>
  <si>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</si>
  <si>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</si>
  <si>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</si>
  <si>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</si>
  <si>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</si>
  <si>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</si>
  <si>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</si>
  <si>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</si>
  <si>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</si>
  <si>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</si>
  <si>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</si>
  <si>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</si>
  <si>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</si>
  <si>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</si>
  <si>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</si>
  <si>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</si>
  <si>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</si>
  <si>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</si>
  <si>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</si>
  <si>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</si>
  <si>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</si>
  <si>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</si>
  <si>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</si>
  <si>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</si>
  <si>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</si>
  <si>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</si>
  <si>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</si>
  <si>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</si>
  <si>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</si>
  <si>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</si>
  <si>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</si>
  <si>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</si>
  <si>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</si>
  <si>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</si>
  <si>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</si>
  <si>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</si>
  <si>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</si>
  <si>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</si>
  <si>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</si>
  <si>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</si>
  <si>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</si>
  <si>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</si>
  <si>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</si>
  <si>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</si>
  <si>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</si>
  <si>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</si>
  <si>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</si>
  <si>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</si>
  <si>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</si>
  <si>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</si>
  <si>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</si>
  <si>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</si>
  <si>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</si>
  <si>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</si>
  <si>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</si>
  <si>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</si>
  <si>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</si>
  <si>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</si>
  <si>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</si>
  <si>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</si>
  <si>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</si>
  <si>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</si>
  <si>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</si>
  <si>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</si>
  <si>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</si>
  <si>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</si>
  <si>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</si>
  <si>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</si>
  <si>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</si>
  <si>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</si>
  <si>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</si>
  <si>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</si>
  <si>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</si>
  <si>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</si>
  <si>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</si>
  <si>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</si>
  <si>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</si>
  <si>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</si>
  <si>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</si>
  <si>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</si>
  <si>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</si>
  <si>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</si>
  <si>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</si>
  <si>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</si>
  <si>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</si>
  <si>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</si>
  <si>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</si>
  <si>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</si>
  <si>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</si>
  <si>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</si>
  <si>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</si>
  <si>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</si>
  <si>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</si>
  <si>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</si>
  <si>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</si>
  <si>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</si>
  <si>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</si>
  <si>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</si>
  <si>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</si>
  <si>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</si>
  <si>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</si>
  <si>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</si>
  <si>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</si>
  <si>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</si>
  <si>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</si>
  <si>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</si>
  <si>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</si>
  <si>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</si>
  <si>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</si>
  <si>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</si>
  <si>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</si>
  <si>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</si>
  <si>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</si>
  <si>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</si>
  <si>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</si>
  <si>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</si>
  <si>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</si>
  <si>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</si>
  <si>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</si>
  <si>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</si>
  <si>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</si>
  <si>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</si>
  <si>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</si>
  <si>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</si>
  <si>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</si>
  <si>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</si>
  <si>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</si>
  <si>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</si>
  <si>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</si>
  <si>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</si>
  <si>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</si>
  <si>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</si>
  <si>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</si>
  <si>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</si>
  <si>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</si>
  <si>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</si>
  <si>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</si>
  <si>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</si>
  <si>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</si>
  <si>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</si>
  <si>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</si>
  <si>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</si>
  <si>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</si>
  <si>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</si>
  <si>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</si>
  <si>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</si>
  <si>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</si>
  <si>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</si>
  <si>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</si>
  <si>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</si>
  <si>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</si>
  <si>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</si>
  <si>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</si>
  <si>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</si>
  <si>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</si>
  <si>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</si>
  <si>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</si>
  <si>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</si>
  <si>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</si>
  <si>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</si>
  <si>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</si>
  <si>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</si>
  <si>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</si>
  <si>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</si>
  <si>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</si>
  <si>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</si>
  <si>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</si>
  <si>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</si>
  <si>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</si>
  <si>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</si>
  <si>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</si>
  <si>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</si>
  <si>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</si>
  <si>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</si>
  <si>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</si>
  <si>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</si>
  <si>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</si>
  <si>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</si>
  <si>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</si>
  <si>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</si>
  <si>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</si>
  <si>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</si>
  <si>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</si>
  <si>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</si>
  <si>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</si>
  <si>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</si>
  <si>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</si>
  <si>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</si>
  <si>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</si>
  <si>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</si>
  <si>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</si>
  <si>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</si>
  <si>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</si>
  <si>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</si>
  <si>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</si>
  <si>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</si>
  <si>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</si>
  <si>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</si>
  <si>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</si>
  <si>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</si>
  <si>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</si>
  <si>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</si>
  <si>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</si>
  <si>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</si>
  <si>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</si>
  <si>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</si>
  <si>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</si>
  <si>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</si>
  <si>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</si>
  <si>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</si>
  <si>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</si>
  <si>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</si>
  <si>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</si>
  <si>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</si>
  <si>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</si>
  <si>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</si>
  <si>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</si>
  <si>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</si>
  <si>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</si>
  <si>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</si>
  <si>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</si>
  <si>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</si>
  <si>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</si>
  <si>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</si>
  <si>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</si>
  <si>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</si>
  <si>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</si>
  <si>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</si>
  <si>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</si>
  <si>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</si>
  <si>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</si>
  <si>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</si>
  <si>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</si>
  <si>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</si>
  <si>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</si>
  <si>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</si>
  <si>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</si>
  <si>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</si>
  <si>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</si>
  <si>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</si>
  <si>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</si>
  <si>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</si>
  <si>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</si>
  <si>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</si>
  <si>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</si>
  <si>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</si>
  <si>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</si>
  <si>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</si>
  <si>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</si>
  <si>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</si>
  <si>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</si>
  <si>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</si>
  <si>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</si>
  <si>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</si>
  <si>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</si>
  <si>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</si>
  <si>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</si>
  <si>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</si>
  <si>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</si>
  <si>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</si>
  <si>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</si>
  <si>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</si>
  <si>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</si>
  <si>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</si>
  <si>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</si>
  <si>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</si>
  <si>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</si>
  <si>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</si>
  <si>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</si>
  <si>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</si>
  <si>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</si>
  <si>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</si>
  <si>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</si>
  <si>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</si>
  <si>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</si>
  <si>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</si>
  <si>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</si>
  <si>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</si>
  <si>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</si>
  <si>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</si>
  <si>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</si>
  <si>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</si>
  <si>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</si>
  <si>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</si>
  <si>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</si>
  <si>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</si>
  <si>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</si>
  <si>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</si>
  <si>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</si>
  <si>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</si>
  <si>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</si>
  <si>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</si>
  <si>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</si>
  <si>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</si>
  <si>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</si>
  <si>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</si>
  <si>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</si>
  <si>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</si>
  <si>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</si>
  <si>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</si>
  <si>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</si>
  <si>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</si>
  <si>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</si>
  <si>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</si>
  <si>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</si>
  <si>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</si>
  <si>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</si>
  <si>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</si>
  <si>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</si>
  <si>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</si>
  <si>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</si>
  <si>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</si>
  <si>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</si>
  <si>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</si>
  <si>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</si>
  <si>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</si>
  <si>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</si>
  <si>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</si>
  <si>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</si>
  <si>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</si>
  <si>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</si>
  <si>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</si>
  <si>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</si>
  <si>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</si>
  <si>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</si>
  <si>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</si>
  <si>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</si>
  <si>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</si>
  <si>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</si>
  <si>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</si>
  <si>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</si>
  <si>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</si>
  <si>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</si>
  <si>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</si>
  <si>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</si>
  <si>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</si>
  <si>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</si>
  <si>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</si>
  <si>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</si>
  <si>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</si>
  <si>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</si>
  <si>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</si>
  <si>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</si>
  <si>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</si>
  <si>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</si>
  <si>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</si>
  <si>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</si>
  <si>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</si>
  <si>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</si>
  <si>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</si>
  <si>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</si>
  <si>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</si>
  <si>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</si>
  <si>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</si>
  <si>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</si>
  <si>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</si>
  <si>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</si>
  <si>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</si>
  <si>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</si>
  <si>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</si>
  <si>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</si>
  <si>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</si>
  <si>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</si>
  <si>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</si>
  <si>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</si>
  <si>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</si>
  <si>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</si>
  <si>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</si>
  <si>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</si>
  <si>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</si>
  <si>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</si>
  <si>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</si>
  <si>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</si>
  <si>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</si>
  <si>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</si>
  <si>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</si>
  <si>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</si>
  <si>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</si>
  <si>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</si>
  <si>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</si>
  <si>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</si>
  <si>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</si>
  <si>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</si>
  <si>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</si>
  <si>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</si>
  <si>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</si>
  <si>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</si>
  <si>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</si>
  <si>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</si>
  <si>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</si>
  <si>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</si>
  <si>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</si>
  <si>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</si>
  <si>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</si>
  <si>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</si>
  <si>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</si>
  <si>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</si>
  <si>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</si>
  <si>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</si>
  <si>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</si>
  <si>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</si>
  <si>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</si>
  <si>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</si>
  <si>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</si>
  <si>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</si>
  <si>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</si>
  <si>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</si>
  <si>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</si>
  <si>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</si>
  <si>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</si>
  <si>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</si>
  <si>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</si>
  <si>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</si>
  <si>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</si>
  <si>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</si>
  <si>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</si>
  <si>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</si>
  <si>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</si>
  <si>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</si>
  <si>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</si>
  <si>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</si>
  <si>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</si>
  <si>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</si>
  <si>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</si>
  <si>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</si>
  <si>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</si>
  <si>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</si>
  <si>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</si>
  <si>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</si>
  <si>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</si>
  <si>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</si>
  <si>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</si>
  <si>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</si>
  <si>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</si>
  <si>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</si>
  <si>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</si>
  <si>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</si>
  <si>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</si>
  <si>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</si>
  <si>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</si>
  <si>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</si>
  <si>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</si>
  <si>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</si>
  <si>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</si>
  <si>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</si>
  <si>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</si>
  <si>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</si>
  <si>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</si>
  <si>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</si>
  <si>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</si>
  <si>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</si>
  <si>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</si>
  <si>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</si>
  <si>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</si>
  <si>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</si>
  <si>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</si>
  <si>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</si>
  <si>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</si>
  <si>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</si>
  <si>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</si>
  <si>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</si>
  <si>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</si>
  <si>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</si>
  <si>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</si>
  <si>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</si>
  <si>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</si>
  <si>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</si>
  <si>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</si>
  <si>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</si>
  <si>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</si>
  <si>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</si>
  <si>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</si>
  <si>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</si>
  <si>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</si>
  <si>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</si>
  <si>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</si>
  <si>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</si>
  <si>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</si>
  <si>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</si>
  <si>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</si>
  <si>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</si>
  <si>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</si>
  <si>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</si>
  <si>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</si>
  <si>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</si>
  <si>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</si>
  <si>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</si>
  <si>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</si>
  <si>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</si>
  <si>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</si>
  <si>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</si>
  <si>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</si>
  <si>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</si>
  <si>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</si>
  <si>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</si>
  <si>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</si>
  <si>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</si>
  <si>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</si>
  <si>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</si>
  <si>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</si>
  <si>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</si>
  <si>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</si>
  <si>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</si>
  <si>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</si>
  <si>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</si>
  <si>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</si>
  <si>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</si>
  <si>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</si>
  <si>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</si>
  <si>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</si>
  <si>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</si>
  <si>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</si>
  <si>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</si>
  <si>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</si>
  <si>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</si>
  <si>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</si>
  <si>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</si>
  <si>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</si>
  <si>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</si>
  <si>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</si>
  <si>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</si>
  <si>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</si>
  <si>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</si>
  <si>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</si>
  <si>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</si>
  <si>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</si>
  <si>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</si>
  <si>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</si>
  <si>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</si>
  <si>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</si>
  <si>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</si>
  <si>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</si>
  <si>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</si>
  <si>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</si>
  <si>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</si>
  <si>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</si>
  <si>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</si>
  <si>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</si>
  <si>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</si>
  <si>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</si>
  <si>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</si>
  <si>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</si>
  <si>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</si>
  <si>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</si>
  <si>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</si>
  <si>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</si>
  <si>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</si>
  <si>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</si>
  <si>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</si>
  <si>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</si>
  <si>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</si>
  <si>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</si>
  <si>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</si>
  <si>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</si>
  <si>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</si>
  <si>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</si>
  <si>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</si>
  <si>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</si>
  <si>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</si>
  <si>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</si>
  <si>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</si>
  <si>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</si>
  <si>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</si>
  <si>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</si>
  <si>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</si>
  <si>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</si>
  <si>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</si>
  <si>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</si>
  <si>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</si>
  <si>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</si>
  <si>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</si>
  <si>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</si>
  <si>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</si>
  <si>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</si>
  <si>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</si>
  <si>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</si>
  <si>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</si>
  <si>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</si>
  <si>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</si>
  <si>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</si>
  <si>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</si>
  <si>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</si>
  <si>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</si>
  <si>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</si>
  <si>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</si>
  <si>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</si>
  <si>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</si>
  <si>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</si>
  <si>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</si>
  <si>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</si>
  <si>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</si>
  <si>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</si>
  <si>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</si>
  <si>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</si>
  <si>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</si>
  <si>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</si>
  <si>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</si>
  <si>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</si>
  <si>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</si>
  <si>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</si>
  <si>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</si>
  <si>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</si>
  <si>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</si>
  <si>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</si>
  <si>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</si>
  <si>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</si>
  <si>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</si>
  <si>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</si>
  <si>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</si>
  <si>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</si>
  <si>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</si>
  <si>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</si>
  <si>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</si>
  <si>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</si>
  <si>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</si>
  <si>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</si>
  <si>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</si>
  <si>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</si>
  <si>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</si>
  <si>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</si>
  <si>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</si>
  <si>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</si>
  <si>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</si>
  <si>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</si>
  <si>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</si>
  <si>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</si>
  <si>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</si>
  <si>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</si>
  <si>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</si>
  <si>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</si>
  <si>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</si>
  <si>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</si>
  <si>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</si>
  <si>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</si>
  <si>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</si>
  <si>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</si>
  <si>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</si>
  <si>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</si>
  <si>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</si>
  <si>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</si>
  <si>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</si>
  <si>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</si>
  <si>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</si>
  <si>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</si>
  <si>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</si>
  <si>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</si>
  <si>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</si>
  <si>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</si>
  <si>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</si>
  <si>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</si>
  <si>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</si>
  <si>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</si>
  <si>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</si>
  <si>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</si>
  <si>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</si>
  <si>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</si>
  <si>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</si>
  <si>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</si>
  <si>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</si>
  <si>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</si>
  <si>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</si>
  <si>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</si>
  <si>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</si>
  <si>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</si>
  <si>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</si>
  <si>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</si>
  <si>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</si>
  <si>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</si>
  <si>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</si>
  <si>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</si>
  <si>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</si>
  <si>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</si>
  <si>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</si>
  <si>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</si>
  <si>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</si>
  <si>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</si>
  <si>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</si>
  <si>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</si>
  <si>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</si>
  <si>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</si>
  <si>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</si>
  <si>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</si>
  <si>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</si>
  <si>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</si>
  <si>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</si>
  <si>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</si>
  <si>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</si>
  <si>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</si>
  <si>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</si>
  <si>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</si>
  <si>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</si>
  <si>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</si>
  <si>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</si>
  <si>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</si>
  <si>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</si>
  <si>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</si>
  <si>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</si>
  <si>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</si>
  <si>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</si>
  <si>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</si>
  <si>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</si>
  <si>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</si>
  <si>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</si>
  <si>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</si>
  <si>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</si>
  <si>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</si>
  <si>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</si>
  <si>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</si>
  <si>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</si>
  <si>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</si>
  <si>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</si>
  <si>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</si>
  <si>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</si>
  <si>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</si>
  <si>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</si>
  <si>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</si>
  <si>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</si>
  <si>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</si>
  <si>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</si>
  <si>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</si>
  <si>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</si>
  <si>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</si>
  <si>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</si>
  <si>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</si>
  <si>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</si>
  <si>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</si>
  <si>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</si>
  <si>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</si>
  <si>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</si>
  <si>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</si>
  <si>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</si>
  <si>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</si>
  <si>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</si>
  <si>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</si>
  <si>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</si>
  <si>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</si>
  <si>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</si>
  <si>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</si>
  <si>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</si>
  <si>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</si>
  <si>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</si>
  <si>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</si>
  <si>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</si>
  <si>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</si>
  <si>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</si>
  <si>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</si>
  <si>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</si>
  <si>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</si>
  <si>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</si>
  <si>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</si>
  <si>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</si>
  <si>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</si>
  <si>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</si>
  <si>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</si>
  <si>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</si>
  <si>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</si>
  <si>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</si>
  <si>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</si>
  <si>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</si>
  <si>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</si>
  <si>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</si>
  <si>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</si>
  <si>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</si>
  <si>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</si>
  <si>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</si>
  <si>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</si>
  <si>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</si>
  <si>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</si>
  <si>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</si>
  <si>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</si>
  <si>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</si>
  <si>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</si>
  <si>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</si>
  <si>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</si>
  <si>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</si>
  <si>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</si>
  <si>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</si>
  <si>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</si>
  <si>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</si>
  <si>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</si>
  <si>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</si>
  <si>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</si>
  <si>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</si>
  <si>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</si>
  <si>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</si>
  <si>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</si>
  <si>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</si>
  <si>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</si>
  <si>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</si>
  <si>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</si>
  <si>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</si>
  <si>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</si>
  <si>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</si>
  <si>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</si>
  <si>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</si>
  <si>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</si>
  <si>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</si>
  <si>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</si>
  <si>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</si>
  <si>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</si>
  <si>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</si>
  <si>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</si>
  <si>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</si>
  <si>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</si>
  <si>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</si>
  <si>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</si>
  <si>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</si>
  <si>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</si>
  <si>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</si>
  <si>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</si>
  <si>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</si>
  <si>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</si>
  <si>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</si>
  <si>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</si>
  <si>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</si>
  <si>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</si>
  <si>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</si>
  <si>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</si>
  <si>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</si>
  <si>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</si>
  <si>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</si>
  <si>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</si>
  <si>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</si>
  <si>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</si>
  <si>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</si>
  <si>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</si>
  <si>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</si>
  <si>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</si>
  <si>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</si>
  <si>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</si>
  <si>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</si>
  <si>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</si>
  <si>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</si>
  <si>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</si>
  <si>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</si>
  <si>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</si>
  <si>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</si>
  <si>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</si>
  <si>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</si>
  <si>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</si>
  <si>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</si>
  <si>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</si>
  <si>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</si>
  <si>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</si>
  <si>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</si>
  <si>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</si>
  <si>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</si>
  <si>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</si>
  <si>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</si>
  <si>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</si>
  <si>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</si>
  <si>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</si>
  <si>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</si>
  <si>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</si>
  <si>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</si>
  <si>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</si>
  <si>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</si>
  <si>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</si>
  <si>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</si>
  <si>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</si>
  <si>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</si>
  <si>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</si>
  <si>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</si>
  <si>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</si>
  <si>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</si>
  <si>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</si>
  <si>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</si>
  <si>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</si>
  <si>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</si>
  <si>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</si>
  <si>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</si>
  <si>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</si>
  <si>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</si>
  <si>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</si>
  <si>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</si>
  <si>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</si>
  <si>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</si>
  <si>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</si>
  <si>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</si>
  <si>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</si>
  <si>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</si>
  <si>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</si>
  <si>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</si>
  <si>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</si>
  <si>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</si>
  <si>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</si>
  <si>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</si>
  <si>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</si>
  <si>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</si>
  <si>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</si>
  <si>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</si>
  <si>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</si>
  <si>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</si>
  <si>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</si>
  <si>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</si>
  <si>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</si>
  <si>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</si>
  <si>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</si>
  <si>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</si>
  <si>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</si>
  <si>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</si>
  <si>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</si>
  <si>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</si>
  <si>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</si>
  <si>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</si>
  <si>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</si>
  <si>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</si>
  <si>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</si>
  <si>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</si>
  <si>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</si>
  <si>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</si>
  <si>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</si>
  <si>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</si>
  <si>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</si>
  <si>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</si>
  <si>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</si>
  <si>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</si>
  <si>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</si>
  <si>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</si>
  <si>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</si>
  <si>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</si>
  <si>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</si>
  <si>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</si>
  <si>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</si>
  <si>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</si>
  <si>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</si>
  <si>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</si>
  <si>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</si>
  <si>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</si>
  <si>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</si>
  <si>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</si>
  <si>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</si>
  <si>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</si>
  <si>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</si>
  <si>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</si>
  <si>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</si>
  <si>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</si>
  <si>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</si>
  <si>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</si>
  <si>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</si>
  <si>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</si>
  <si>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</si>
  <si>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</si>
  <si>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</si>
  <si>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</si>
  <si>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</si>
  <si>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</si>
  <si>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</si>
  <si>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</si>
  <si>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</si>
  <si>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</si>
  <si>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</si>
  <si>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</si>
  <si>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</si>
  <si>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</si>
  <si>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</si>
  <si>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</si>
  <si>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</si>
  <si>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</si>
  <si>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</si>
  <si>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</si>
  <si>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</si>
  <si>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</si>
  <si>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</si>
  <si>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</si>
  <si>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</si>
  <si>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</si>
  <si>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</si>
  <si>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</si>
  <si>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</si>
  <si>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</si>
  <si>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</si>
  <si>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</si>
  <si>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</si>
  <si>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</si>
  <si>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</si>
  <si>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</si>
  <si>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</si>
  <si>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</si>
  <si>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</si>
  <si>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</si>
  <si>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</si>
  <si>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</si>
  <si>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</si>
  <si>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</si>
  <si>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</si>
  <si>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</si>
  <si>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</si>
  <si>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</si>
  <si>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</si>
  <si>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</si>
  <si>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</si>
  <si>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</si>
  <si>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</si>
  <si>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</si>
  <si>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</si>
  <si>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</si>
  <si>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</si>
  <si>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</si>
  <si>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</si>
  <si>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</si>
  <si>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</si>
  <si>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</si>
  <si>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</si>
  <si>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</si>
  <si>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</si>
  <si>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</si>
  <si>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</si>
  <si>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</si>
  <si>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</si>
  <si>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</si>
  <si>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</si>
  <si>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</si>
  <si>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</si>
  <si>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</si>
  <si>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</si>
  <si>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</si>
  <si>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</si>
  <si>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</si>
  <si>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</si>
  <si>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</si>
  <si>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</si>
  <si>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</si>
  <si>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</si>
  <si>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</si>
  <si>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</si>
  <si>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</si>
  <si>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</si>
  <si>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</si>
  <si>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</si>
  <si>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</si>
  <si>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</si>
  <si>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</si>
  <si>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</si>
  <si>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</si>
  <si>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</si>
  <si>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</si>
  <si>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</si>
  <si>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</si>
  <si>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</si>
  <si>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</si>
  <si>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</si>
  <si>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</si>
  <si>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</si>
  <si>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</si>
  <si>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</si>
  <si>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</si>
  <si>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</si>
  <si>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</si>
  <si>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</si>
  <si>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</si>
  <si>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</si>
  <si>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</si>
  <si>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</si>
  <si>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</si>
  <si>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</si>
  <si>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</si>
  <si>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</si>
  <si>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</si>
  <si>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</si>
  <si>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</si>
  <si>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</si>
  <si>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</si>
  <si>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</si>
  <si>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</si>
  <si>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</si>
  <si>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</si>
  <si>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</si>
  <si>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</si>
  <si>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</si>
  <si>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</si>
  <si>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</si>
  <si>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</si>
  <si>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</si>
  <si>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</si>
  <si>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</si>
  <si>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</si>
  <si>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</si>
  <si>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</si>
  <si>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</si>
  <si>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</si>
  <si>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</si>
  <si>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</si>
  <si>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</si>
  <si>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</si>
  <si>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</si>
  <si>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</si>
  <si>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</si>
  <si>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</si>
  <si>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</si>
  <si>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</si>
  <si>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</si>
  <si>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</si>
  <si>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</si>
  <si>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</si>
  <si>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</si>
  <si>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</si>
  <si>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</si>
  <si>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</si>
  <si>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</si>
  <si>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</si>
  <si>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</si>
  <si>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</si>
  <si>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</si>
  <si>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</si>
  <si>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</si>
  <si>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</si>
  <si>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</si>
  <si>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</si>
  <si>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</si>
  <si>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</si>
  <si>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</si>
  <si>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</si>
  <si>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</si>
  <si>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</si>
  <si>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</si>
  <si>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</si>
  <si>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</si>
  <si>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</si>
  <si>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</si>
  <si>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</si>
  <si>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</si>
  <si>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</si>
  <si>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</si>
  <si>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</si>
  <si>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</si>
  <si>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</si>
  <si>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</si>
  <si>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</si>
  <si>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</si>
  <si>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</si>
  <si>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</si>
  <si>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</si>
  <si>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</si>
  <si>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</si>
  <si>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</si>
  <si>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</si>
  <si>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</si>
  <si>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</si>
  <si>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</si>
  <si>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</si>
  <si>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</si>
  <si>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</si>
  <si>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</si>
  <si>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</si>
  <si>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</si>
  <si>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</si>
  <si>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</si>
  <si>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</si>
  <si>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</si>
  <si>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</si>
  <si>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</si>
  <si>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</si>
  <si>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</si>
  <si>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</si>
  <si>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</si>
  <si>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</si>
  <si>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</si>
  <si>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</si>
  <si>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</si>
  <si>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</si>
  <si>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</si>
  <si>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</si>
  <si>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</si>
  <si>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</si>
  <si>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</si>
  <si>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</si>
  <si>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</si>
  <si>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</si>
  <si>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</si>
  <si>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</si>
  <si>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</si>
  <si>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</si>
  <si>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</si>
  <si>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</si>
  <si>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</si>
  <si>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</si>
  <si>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</si>
  <si>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</si>
  <si>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</si>
  <si>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</si>
  <si>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</si>
  <si>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</si>
  <si>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</si>
  <si>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</si>
  <si>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</si>
  <si>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</si>
  <si>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</si>
  <si>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</si>
  <si>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</si>
  <si>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</si>
  <si>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</si>
  <si>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</si>
  <si>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</si>
  <si>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</si>
  <si>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</si>
  <si>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</si>
  <si>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</si>
  <si>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</si>
  <si>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</si>
  <si>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</si>
  <si>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</si>
  <si>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</si>
  <si>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</si>
  <si>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</si>
  <si>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</si>
  <si>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</si>
  <si>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</si>
  <si>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</si>
  <si>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</si>
  <si>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</si>
  <si>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</si>
  <si>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</si>
  <si>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</si>
  <si>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</si>
  <si>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</si>
  <si>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</si>
  <si>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</si>
  <si>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</si>
  <si>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</si>
  <si>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</si>
  <si>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</si>
  <si>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</si>
  <si>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</si>
  <si>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</si>
  <si>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</si>
  <si>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</si>
  <si>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</si>
  <si>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</si>
  <si>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</si>
  <si>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</si>
  <si>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</si>
  <si>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</si>
  <si>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</si>
  <si>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</si>
  <si>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</si>
  <si>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</si>
  <si>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</si>
  <si>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</si>
  <si>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</si>
  <si>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</si>
  <si>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</si>
  <si>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</si>
  <si>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</si>
  <si>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</si>
  <si>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</si>
  <si>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</si>
  <si>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</si>
  <si>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</si>
  <si>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</si>
  <si>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</si>
  <si>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</si>
  <si>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</si>
  <si>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</si>
  <si>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</si>
  <si>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</si>
  <si>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</si>
  <si>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</si>
  <si>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</si>
  <si>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</si>
  <si>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</si>
  <si>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</si>
  <si>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</si>
  <si>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</si>
  <si>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</si>
  <si>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</si>
  <si>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</si>
  <si>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</si>
  <si>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</si>
  <si>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</si>
  <si>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</si>
  <si>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</si>
  <si>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</si>
  <si>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</si>
  <si>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</si>
  <si>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</si>
  <si>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</si>
  <si>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</si>
  <si>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</si>
  <si>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</si>
  <si>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</si>
  <si>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</si>
  <si>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</si>
  <si>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</si>
  <si>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</si>
  <si>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</si>
  <si>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</si>
  <si>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</si>
  <si>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</si>
  <si>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</si>
  <si>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</si>
  <si>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</si>
  <si>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</si>
  <si>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</si>
  <si>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</si>
  <si>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</si>
  <si>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</si>
  <si>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</si>
  <si>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</si>
  <si>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</si>
  <si>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</si>
  <si>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</si>
  <si>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</si>
  <si>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</si>
  <si>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</si>
  <si>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</si>
  <si>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</si>
  <si>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</si>
  <si>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</si>
  <si>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</si>
  <si>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</si>
  <si>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</si>
  <si>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</si>
  <si>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</si>
  <si>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</si>
  <si>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</si>
  <si>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</si>
  <si>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</si>
  <si>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</si>
  <si>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</si>
  <si>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</si>
  <si>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</si>
  <si>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</si>
  <si>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</si>
  <si>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</si>
  <si>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</si>
  <si>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</si>
  <si>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</si>
  <si>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</si>
  <si>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</si>
  <si>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</si>
  <si>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</si>
  <si>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</si>
  <si>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</si>
  <si>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</si>
  <si>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</si>
  <si>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</si>
  <si>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</si>
  <si>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</si>
  <si>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</si>
  <si>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</si>
  <si>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</si>
  <si>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</si>
  <si>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</si>
  <si>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</si>
  <si>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</si>
  <si>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</si>
  <si>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</si>
  <si>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</si>
  <si>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</si>
  <si>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</si>
  <si>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</si>
  <si>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</si>
  <si>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</si>
  <si>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</si>
  <si>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</si>
  <si>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</si>
  <si>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</si>
  <si>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</si>
  <si>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</si>
  <si>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</si>
  <si>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</si>
  <si>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</si>
  <si>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</si>
  <si>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</si>
  <si>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</si>
  <si>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</si>
  <si>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</si>
  <si>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</si>
  <si>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</si>
  <si>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</si>
  <si>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</si>
  <si>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</si>
  <si>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</si>
  <si>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</si>
  <si>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</si>
  <si>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</si>
  <si>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</si>
  <si>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</si>
  <si>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</si>
  <si>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</si>
  <si>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</si>
  <si>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</si>
  <si>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</si>
  <si>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</si>
  <si>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</si>
  <si>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</si>
  <si>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</si>
  <si>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</si>
  <si>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</si>
  <si>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</si>
  <si>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</si>
  <si>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</si>
  <si>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</si>
  <si>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</si>
  <si>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</si>
  <si>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</si>
  <si>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</si>
  <si>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</si>
  <si>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</si>
  <si>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</si>
  <si>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</si>
  <si>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</si>
  <si>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</si>
  <si>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</si>
  <si>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</si>
  <si>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</si>
  <si>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</si>
  <si>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</si>
  <si>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</si>
  <si>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</si>
  <si>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</si>
  <si>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</si>
  <si>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</si>
  <si>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</si>
  <si>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</si>
  <si>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</si>
  <si>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</si>
  <si>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</si>
  <si>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</si>
  <si>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</si>
  <si>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</si>
  <si>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</si>
  <si>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</si>
  <si>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</si>
  <si>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</si>
  <si>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</si>
  <si>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</si>
  <si>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</si>
  <si>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</si>
  <si>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</si>
  <si>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</si>
  <si>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</si>
  <si>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</si>
  <si>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</si>
  <si>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</si>
  <si>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</si>
  <si>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</si>
  <si>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</si>
  <si>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</si>
  <si>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</si>
  <si>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</si>
  <si>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</si>
  <si>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</si>
  <si>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</si>
  <si>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</si>
  <si>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</si>
  <si>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</si>
  <si>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</si>
  <si>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</si>
  <si>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</si>
  <si>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</si>
  <si>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</si>
  <si>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</si>
  <si>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</si>
  <si>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</si>
  <si>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</si>
  <si>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</si>
  <si>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</si>
  <si>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</si>
  <si>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</si>
  <si>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</si>
  <si>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</si>
  <si>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</si>
  <si>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</si>
  <si>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</si>
  <si>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</si>
  <si>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</si>
  <si>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</si>
  <si>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</si>
  <si>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</si>
  <si>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</si>
  <si>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</si>
  <si>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</si>
  <si>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</si>
  <si>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</si>
  <si>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</si>
  <si>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</si>
  <si>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</si>
  <si>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</si>
  <si>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</si>
  <si>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</si>
  <si>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</si>
  <si>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</si>
  <si>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</si>
  <si>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</si>
  <si>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</si>
  <si>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</si>
  <si>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</si>
  <si>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</si>
  <si>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</si>
  <si>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</si>
  <si>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</si>
  <si>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</si>
  <si>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</si>
  <si>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</si>
  <si>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</si>
  <si>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</si>
  <si>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</si>
  <si>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</si>
  <si>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</si>
  <si>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</si>
  <si>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</si>
  <si>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</si>
  <si>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</si>
  <si>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</si>
  <si>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</si>
  <si>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</si>
  <si>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</si>
  <si>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</si>
  <si>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</si>
  <si>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</si>
  <si>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</si>
  <si>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</si>
  <si>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</si>
  <si>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</si>
  <si>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</si>
  <si>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</si>
  <si>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</si>
  <si>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</si>
  <si>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</si>
  <si>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</si>
  <si>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</si>
  <si>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</si>
  <si>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</si>
  <si>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</si>
  <si>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</si>
  <si>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</si>
  <si>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</si>
  <si>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</si>
  <si>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</si>
  <si>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</si>
  <si>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</si>
  <si>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</si>
  <si>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</si>
  <si>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</si>
  <si>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</si>
  <si>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</si>
  <si>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</si>
  <si>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</si>
  <si>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</si>
  <si>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</si>
  <si>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</si>
  <si>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</si>
  <si>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</si>
  <si>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</si>
  <si>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</si>
  <si>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</si>
  <si>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</si>
  <si>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</si>
  <si>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</si>
  <si>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</si>
  <si>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</si>
  <si>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</si>
  <si>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</si>
  <si>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</si>
  <si>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</si>
  <si>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</si>
  <si>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</si>
  <si>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</si>
  <si>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</si>
  <si>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</si>
  <si>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</si>
  <si>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</si>
  <si>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</si>
  <si>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</si>
  <si>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</si>
  <si>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</si>
  <si>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</si>
  <si>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</si>
  <si>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</si>
  <si>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</si>
  <si>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</si>
  <si>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</si>
  <si>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</si>
  <si>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</si>
  <si>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</si>
  <si>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</si>
  <si>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</si>
  <si>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</si>
  <si>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</si>
  <si>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</si>
  <si>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</si>
  <si>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</si>
  <si>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</si>
  <si>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</si>
  <si>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</si>
  <si>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</si>
  <si>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</si>
  <si>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</si>
  <si>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</si>
  <si>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</si>
  <si>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</si>
  <si>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</si>
  <si>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</si>
  <si>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</si>
  <si>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</si>
  <si>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</si>
  <si>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</si>
  <si>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</si>
  <si>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</si>
  <si>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</si>
  <si>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</si>
  <si>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</si>
  <si>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</si>
  <si>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</si>
  <si>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</si>
  <si>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</si>
  <si>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</si>
  <si>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</si>
  <si>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</si>
  <si>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</si>
  <si>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</si>
  <si>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</si>
  <si>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</si>
  <si>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</si>
  <si>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</si>
  <si>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</si>
  <si>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</si>
  <si>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</si>
  <si>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</si>
  <si>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</si>
  <si>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</si>
  <si>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</si>
  <si>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</si>
  <si>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</si>
  <si>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</si>
  <si>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</si>
  <si>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</si>
  <si>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</si>
  <si>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</si>
  <si>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</si>
  <si>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</si>
  <si>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</si>
  <si>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</si>
  <si>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</si>
  <si>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</si>
  <si>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</si>
  <si>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</si>
  <si>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</si>
  <si>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</si>
  <si>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</si>
  <si>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</si>
  <si>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</si>
  <si>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</si>
  <si>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</si>
  <si>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</si>
  <si>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</si>
  <si>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</si>
  <si>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</si>
  <si>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</si>
  <si>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</si>
  <si>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</si>
  <si>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</si>
  <si>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</si>
  <si>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</si>
  <si>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</si>
  <si>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</si>
  <si>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</si>
  <si>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</si>
  <si>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</si>
  <si>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</si>
  <si>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</si>
  <si>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</si>
  <si>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</si>
  <si>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</si>
  <si>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</si>
  <si>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</si>
  <si>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</si>
  <si>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</si>
  <si>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</si>
  <si>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</si>
  <si>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</si>
  <si>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</si>
  <si>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</si>
  <si>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</si>
  <si>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</si>
  <si>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</si>
  <si>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</si>
  <si>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</si>
  <si>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</si>
  <si>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</si>
  <si>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</si>
  <si>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</si>
  <si>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</si>
  <si>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</si>
  <si>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</si>
  <si>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</si>
  <si>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</si>
  <si>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</si>
  <si>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</si>
  <si>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</si>
  <si>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</si>
  <si>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</si>
  <si>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</si>
  <si>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</si>
  <si>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</si>
  <si>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</si>
  <si>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</si>
  <si>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</si>
  <si>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</si>
  <si>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</si>
  <si>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</si>
  <si>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</si>
  <si>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</si>
  <si>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</si>
  <si>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</si>
  <si>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</si>
  <si>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</si>
  <si>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</si>
  <si>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</si>
  <si>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</si>
  <si>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</si>
  <si>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</si>
  <si>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</si>
  <si>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</si>
  <si>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</si>
  <si>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</si>
  <si>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</si>
  <si>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</si>
  <si>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</si>
  <si>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</si>
  <si>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</si>
  <si>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</si>
  <si>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</si>
  <si>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</si>
  <si>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</si>
  <si>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</si>
  <si>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</si>
  <si>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</si>
  <si>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</si>
  <si>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</si>
  <si>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</si>
  <si>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</si>
  <si>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</si>
  <si>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</si>
  <si>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</si>
  <si>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</si>
  <si>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</si>
  <si>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</si>
  <si>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</si>
  <si>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</si>
  <si>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</si>
  <si>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</si>
  <si>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</si>
  <si>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</si>
  <si>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</si>
  <si>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</si>
  <si>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</si>
  <si>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</si>
  <si>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</si>
  <si>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</si>
  <si>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</si>
  <si>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</si>
  <si>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</si>
  <si>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</si>
  <si>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</si>
  <si>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</si>
  <si>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</si>
  <si>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</si>
  <si>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</si>
  <si>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</si>
  <si>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</si>
  <si>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</si>
  <si>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</si>
  <si>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</si>
  <si>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</si>
  <si>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</si>
  <si>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</si>
  <si>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</si>
  <si>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</si>
  <si>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</si>
  <si>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</si>
  <si>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</si>
  <si>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</si>
  <si>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</si>
  <si>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</si>
  <si>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</si>
  <si>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</si>
  <si>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</si>
  <si>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</si>
  <si>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</si>
  <si>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</si>
  <si>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</si>
  <si>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</si>
  <si>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</si>
  <si>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</si>
  <si>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</si>
  <si>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</si>
  <si>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</si>
  <si>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</si>
  <si>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</si>
  <si>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</si>
  <si>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</si>
  <si>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</si>
  <si>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</si>
  <si>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</si>
  <si>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</si>
  <si>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</si>
  <si>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</si>
  <si>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</si>
  <si>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</si>
  <si>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</si>
  <si>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</si>
  <si>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</si>
  <si>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</si>
  <si>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</si>
  <si>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</si>
  <si>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</si>
  <si>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</si>
  <si>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</si>
  <si>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</si>
  <si>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</si>
  <si>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</si>
  <si>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</si>
  <si>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</si>
  <si>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</si>
  <si>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</si>
  <si>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</si>
  <si>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</si>
  <si>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</si>
  <si>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</si>
  <si>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</si>
  <si>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</si>
  <si>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</si>
  <si>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</si>
  <si>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</si>
  <si>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</si>
  <si>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</si>
  <si>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</si>
  <si>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</si>
  <si>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</si>
  <si>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</si>
  <si>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</si>
  <si>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</si>
  <si>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</si>
  <si>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</si>
  <si>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</si>
  <si>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</si>
  <si>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</si>
  <si>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</si>
  <si>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</si>
  <si>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</si>
  <si>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</si>
  <si>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</si>
  <si>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</si>
  <si>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</si>
  <si>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</si>
  <si>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</si>
  <si>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</si>
  <si>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</si>
  <si>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</si>
  <si>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</si>
  <si>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</si>
  <si>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</si>
  <si>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</si>
  <si>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</si>
  <si>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</si>
  <si>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</si>
  <si>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</si>
  <si>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</si>
  <si>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</si>
  <si>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</si>
  <si>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</si>
  <si>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</si>
  <si>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</si>
  <si>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</si>
  <si>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</si>
  <si>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</si>
  <si>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</si>
  <si>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</si>
  <si>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</si>
  <si>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</si>
  <si>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</si>
  <si>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</si>
  <si>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</si>
  <si>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</si>
  <si>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</si>
  <si>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</si>
  <si>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</si>
  <si>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</si>
  <si>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</si>
  <si>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</si>
  <si>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</si>
  <si>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</si>
  <si>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</si>
  <si>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</si>
  <si>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</si>
  <si>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</si>
  <si>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</si>
  <si>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</si>
  <si>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</si>
  <si>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</si>
  <si>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</si>
  <si>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</si>
  <si>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</si>
  <si>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</si>
  <si>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</si>
  <si>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</si>
  <si>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</si>
  <si>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</si>
  <si>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</si>
  <si>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</si>
  <si>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</si>
  <si>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</si>
  <si>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</si>
  <si>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</si>
  <si>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</si>
  <si>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</si>
  <si>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</si>
  <si>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</si>
  <si>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</si>
  <si>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</si>
  <si>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</si>
  <si>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</si>
  <si>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</si>
  <si>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</si>
  <si>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</si>
  <si>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</si>
  <si>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</si>
  <si>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</si>
  <si>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</si>
  <si>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</si>
  <si>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</si>
  <si>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</si>
  <si>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</si>
  <si>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</si>
  <si>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</si>
  <si>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</si>
  <si>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</si>
  <si>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</si>
  <si>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</si>
  <si>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</si>
  <si>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</si>
  <si>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</si>
  <si>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</si>
  <si>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</si>
  <si>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</si>
  <si>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</si>
  <si>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</si>
  <si>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</si>
  <si>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</si>
  <si>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</si>
  <si>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</si>
  <si>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</si>
  <si>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</si>
  <si>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</si>
  <si>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</si>
  <si>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</si>
  <si>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</si>
  <si>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</si>
  <si>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</si>
  <si>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</si>
  <si>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</si>
  <si>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</si>
  <si>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</si>
  <si>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</si>
  <si>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</si>
  <si>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</si>
  <si>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</si>
  <si>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</si>
  <si>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</si>
  <si>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</si>
  <si>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</si>
  <si>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</si>
  <si>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</si>
  <si>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</si>
  <si>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</si>
  <si>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</si>
  <si>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</si>
  <si>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</si>
  <si>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</si>
  <si>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</si>
  <si>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</si>
  <si>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</si>
  <si>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</si>
  <si>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</si>
  <si>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</si>
  <si>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</si>
  <si>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</si>
  <si>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</si>
  <si>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</si>
  <si>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</si>
  <si>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</si>
  <si>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</si>
  <si>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</si>
  <si>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</si>
  <si>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</si>
  <si>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</si>
  <si>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</si>
  <si>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</si>
  <si>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</si>
  <si>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</si>
  <si>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</si>
  <si>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</si>
  <si>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</si>
  <si>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</si>
  <si>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</si>
  <si>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</si>
  <si>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</si>
  <si>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</si>
  <si>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</si>
  <si>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</si>
  <si>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</si>
  <si>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</si>
  <si>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</si>
  <si>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</si>
  <si>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</si>
  <si>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</si>
  <si>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</si>
  <si>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</si>
  <si>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</si>
  <si>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</si>
  <si>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</si>
  <si>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</si>
  <si>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</si>
  <si>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</si>
  <si>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</si>
  <si>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</si>
  <si>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</si>
  <si>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</si>
  <si>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</si>
  <si>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</si>
  <si>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</si>
  <si>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</si>
  <si>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</si>
  <si>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</si>
  <si>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</si>
  <si>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</si>
  <si>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</si>
  <si>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</si>
  <si>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</si>
  <si>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</si>
  <si>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</si>
  <si>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</si>
  <si>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</si>
  <si>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</si>
  <si>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</si>
  <si>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</si>
  <si>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</si>
  <si>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</si>
  <si>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</si>
  <si>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</si>
  <si>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</si>
  <si>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</si>
  <si>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</si>
  <si>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</si>
  <si>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</si>
  <si>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</si>
  <si>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</si>
  <si>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</si>
  <si>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</si>
  <si>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</si>
  <si>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</si>
  <si>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</si>
  <si>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</si>
  <si>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</si>
  <si>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</si>
  <si>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</si>
  <si>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</si>
  <si>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</si>
  <si>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</si>
  <si>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</si>
  <si>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</si>
  <si>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</si>
  <si>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</si>
  <si>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</si>
  <si>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</si>
  <si>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</si>
  <si>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</si>
  <si>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</si>
  <si>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</si>
  <si>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</si>
  <si>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</si>
  <si>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</si>
  <si>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</si>
  <si>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</si>
  <si>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</si>
  <si>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</si>
  <si>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</si>
  <si>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</si>
  <si>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</si>
  <si>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</si>
  <si>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</si>
  <si>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</si>
  <si>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</si>
  <si>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</si>
  <si>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</si>
  <si>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</si>
  <si>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</si>
  <si>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</si>
  <si>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</si>
  <si>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</si>
  <si>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</si>
  <si>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</si>
  <si>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</si>
  <si>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</si>
  <si>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</si>
  <si>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</si>
  <si>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</si>
  <si>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</si>
  <si>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</si>
  <si>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</si>
  <si>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</si>
  <si>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</si>
  <si>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</si>
  <si>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</si>
  <si>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</si>
  <si>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</si>
  <si>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</si>
  <si>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</si>
  <si>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</si>
  <si>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</si>
  <si>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</si>
  <si>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</si>
  <si>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</si>
  <si>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</si>
  <si>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</si>
  <si>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</si>
  <si>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</si>
  <si>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</si>
  <si>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</si>
  <si>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</si>
  <si>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</si>
  <si>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</si>
  <si>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</si>
  <si>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</si>
  <si>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</si>
  <si>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</si>
  <si>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</si>
  <si>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</si>
  <si>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</si>
  <si>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</si>
  <si>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</si>
  <si>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</si>
  <si>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</si>
  <si>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</si>
  <si>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</si>
  <si>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</si>
  <si>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</si>
  <si>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</si>
  <si>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</si>
  <si>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</si>
  <si>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</si>
  <si>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</si>
  <si>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</si>
  <si>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</si>
  <si>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</si>
  <si>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</si>
  <si>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</si>
  <si>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</si>
  <si>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</si>
  <si>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</si>
  <si>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</si>
  <si>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</si>
  <si>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</si>
  <si>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</si>
  <si>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</si>
  <si>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</si>
  <si>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</si>
  <si>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</si>
  <si>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</si>
  <si>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</si>
  <si>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</si>
  <si>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</si>
  <si>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</si>
  <si>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</si>
  <si>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</si>
  <si>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</si>
  <si>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</si>
  <si>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</si>
  <si>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</si>
  <si>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</si>
  <si>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</si>
  <si>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</si>
  <si>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</si>
  <si>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</si>
  <si>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</si>
  <si>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</si>
  <si>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</si>
  <si>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</si>
  <si>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</si>
  <si>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</si>
  <si>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</si>
  <si>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</si>
  <si>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</si>
  <si>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</si>
  <si>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</si>
  <si>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</si>
  <si>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</si>
  <si>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</si>
  <si>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</si>
  <si>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</si>
  <si>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</si>
  <si>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</si>
  <si>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</si>
  <si>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</si>
  <si>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</si>
  <si>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</si>
  <si>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</si>
  <si>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</si>
  <si>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</si>
  <si>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</si>
  <si>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</si>
  <si>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</si>
  <si>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</si>
  <si>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</si>
  <si>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</si>
  <si>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</si>
  <si>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</si>
  <si>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</si>
  <si>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</si>
  <si>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</si>
  <si>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</si>
  <si>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</si>
  <si>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</si>
  <si>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</si>
  <si>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</si>
  <si>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</si>
  <si>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</si>
  <si>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</si>
  <si>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</si>
  <si>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</si>
  <si>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</si>
  <si>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</si>
  <si>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</si>
  <si>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</si>
  <si>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</si>
  <si>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</si>
  <si>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</si>
  <si>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</si>
  <si>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</si>
  <si>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</si>
  <si>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</si>
  <si>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</si>
  <si>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</si>
  <si>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</si>
  <si>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</si>
  <si>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</si>
  <si>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</si>
  <si>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</si>
  <si>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</si>
  <si>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</si>
  <si>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</si>
  <si>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</si>
  <si>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</si>
  <si>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</si>
  <si>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</si>
  <si>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</si>
  <si>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</si>
  <si>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</si>
  <si>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</si>
  <si>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</si>
  <si>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</si>
  <si>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</si>
  <si>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</si>
  <si>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</si>
  <si>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</si>
  <si>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</si>
  <si>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</si>
  <si>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</si>
  <si>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</si>
  <si>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</si>
  <si>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</si>
  <si>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</si>
  <si>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</si>
  <si>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</si>
  <si>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</si>
  <si>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</si>
  <si>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</si>
  <si>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</si>
  <si>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</si>
  <si>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</si>
  <si>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</si>
  <si>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</si>
  <si>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</si>
  <si>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</si>
  <si>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</si>
  <si>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</si>
  <si>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</si>
  <si>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</si>
  <si>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</si>
  <si>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</si>
  <si>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</si>
  <si>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</si>
  <si>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</si>
  <si>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</si>
  <si>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</si>
  <si>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</si>
  <si>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</si>
  <si>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</si>
  <si>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</si>
  <si>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</si>
  <si>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</si>
  <si>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</si>
  <si>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</si>
  <si>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</si>
  <si>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</si>
  <si>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</si>
  <si>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</si>
  <si>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</si>
  <si>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</si>
  <si>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</si>
  <si>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</si>
  <si>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</si>
  <si>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</si>
  <si>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</si>
  <si>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</si>
  <si>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</si>
  <si>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</si>
  <si>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</si>
  <si>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</si>
  <si>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</si>
  <si>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</si>
  <si>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</si>
  <si>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</si>
  <si>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</si>
  <si>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</si>
  <si>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</si>
  <si>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</si>
  <si>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</si>
  <si>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</si>
  <si>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</si>
  <si>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</si>
  <si>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</si>
  <si>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</si>
  <si>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</si>
  <si>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</si>
  <si>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</si>
  <si>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</si>
  <si>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</si>
  <si>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</si>
  <si>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</si>
  <si>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</si>
  <si>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</si>
  <si>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</si>
  <si>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</si>
  <si>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</si>
  <si>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</si>
  <si>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</si>
  <si>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</si>
  <si>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</si>
  <si>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</si>
  <si>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</si>
  <si>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</si>
  <si>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</si>
  <si>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</si>
  <si>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</si>
  <si>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</si>
  <si>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</si>
  <si>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</si>
  <si>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</si>
  <si>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</si>
  <si>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</si>
  <si>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</si>
  <si>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</si>
  <si>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</si>
  <si>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</si>
  <si>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</si>
  <si>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</si>
  <si>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</si>
  <si>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</si>
  <si>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</si>
  <si>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</si>
  <si>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</si>
  <si>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</si>
  <si>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</si>
  <si>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</si>
  <si>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</si>
  <si>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</si>
  <si>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</si>
  <si>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</si>
  <si>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</si>
  <si>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</si>
  <si>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</si>
  <si>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</si>
  <si>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</si>
  <si>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</si>
  <si>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</si>
  <si>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</si>
  <si>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</si>
  <si>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</si>
  <si>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</si>
  <si>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</si>
  <si>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</si>
  <si>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</si>
  <si>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</si>
  <si>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</si>
  <si>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</si>
  <si>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</si>
  <si>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</si>
  <si>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</si>
  <si>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</si>
  <si>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</si>
  <si>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</si>
  <si>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</si>
  <si>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</si>
  <si>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</si>
  <si>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</si>
  <si>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</si>
  <si>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</si>
  <si>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</si>
  <si>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</si>
  <si>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</si>
  <si>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</si>
  <si>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</si>
  <si>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</si>
  <si>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</si>
  <si>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</si>
  <si>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</si>
  <si>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</si>
  <si>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</si>
  <si>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</si>
  <si>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</si>
  <si>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</si>
  <si>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</si>
  <si>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</si>
  <si>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</si>
  <si>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</si>
  <si>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</si>
  <si>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</si>
  <si>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</si>
  <si>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</si>
  <si>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</si>
  <si>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</si>
  <si>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</si>
  <si>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</si>
  <si>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</si>
  <si>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</si>
  <si>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</si>
  <si>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</si>
  <si>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</si>
  <si>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</si>
  <si>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</si>
  <si>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</si>
  <si>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</si>
  <si>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</si>
  <si>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</si>
  <si>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</si>
  <si>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</si>
  <si>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</si>
  <si>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</si>
  <si>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</si>
  <si>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</si>
  <si>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</si>
  <si>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</si>
  <si>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</si>
  <si>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</si>
  <si>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</si>
  <si>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</si>
  <si>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</si>
  <si>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</si>
  <si>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</si>
  <si>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</si>
  <si>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</si>
  <si>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</si>
  <si>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</si>
  <si>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</si>
  <si>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</si>
  <si>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</si>
  <si>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</si>
  <si>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</si>
  <si>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</si>
  <si>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</si>
  <si>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</si>
  <si>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</si>
  <si>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</si>
  <si>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</si>
  <si>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</si>
  <si>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</si>
  <si>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</si>
  <si>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</si>
  <si>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</si>
  <si>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</si>
  <si>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</si>
  <si>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</si>
  <si>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</si>
  <si>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</si>
  <si>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</si>
  <si>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</si>
  <si>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</si>
  <si>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</si>
  <si>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</si>
  <si>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</si>
  <si>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</si>
  <si>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</si>
  <si>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</si>
  <si>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</si>
  <si>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</si>
  <si>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</si>
  <si>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</si>
  <si>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</si>
  <si>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</si>
  <si>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</si>
  <si>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</si>
  <si>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</si>
  <si>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</si>
  <si>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</si>
  <si>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</si>
  <si>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</si>
  <si>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</si>
  <si>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</si>
  <si>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</si>
  <si>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</si>
  <si>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</si>
  <si>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</si>
  <si>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</si>
  <si>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</si>
  <si>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</si>
  <si>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</si>
  <si>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</si>
  <si>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</si>
  <si>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</si>
  <si>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</si>
  <si>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</si>
  <si>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</si>
  <si>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</si>
  <si>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</si>
  <si>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</si>
  <si>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</si>
  <si>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</si>
  <si>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</si>
  <si>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</si>
  <si>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</si>
  <si>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</si>
  <si>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</si>
  <si>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</si>
  <si>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</si>
  <si>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</si>
  <si>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</si>
  <si>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</si>
  <si>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</si>
  <si>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</si>
  <si>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</si>
  <si>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</si>
  <si>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</si>
  <si>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</si>
  <si>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</si>
  <si>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</si>
  <si>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</si>
  <si>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</si>
  <si>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</si>
  <si>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</si>
  <si>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</si>
  <si>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</si>
  <si>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</si>
  <si>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</si>
  <si>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</si>
  <si>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</si>
  <si>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</si>
  <si>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</si>
  <si>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</si>
  <si>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</si>
  <si>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</si>
  <si>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</si>
  <si>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</si>
  <si>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</si>
  <si>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</si>
  <si>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</si>
  <si>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</si>
  <si>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</si>
  <si>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</si>
  <si>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</si>
  <si>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</si>
  <si>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</si>
  <si>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</si>
  <si>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</si>
  <si>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</si>
  <si>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</si>
  <si>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</si>
  <si>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</si>
  <si>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</si>
  <si>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</si>
  <si>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</si>
  <si>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</si>
  <si>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</si>
  <si>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</si>
  <si>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</si>
  <si>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</si>
  <si>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</si>
  <si>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</si>
  <si>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</si>
  <si>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</si>
  <si>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</si>
  <si>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</si>
  <si>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</si>
  <si>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</si>
  <si>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</si>
  <si>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</si>
  <si>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</si>
  <si>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</si>
  <si>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</si>
  <si>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</si>
  <si>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</si>
  <si>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</si>
  <si>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</si>
  <si>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</si>
  <si>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</si>
  <si>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</si>
  <si>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</si>
  <si>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</si>
  <si>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</si>
  <si>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</si>
  <si>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</si>
  <si>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</si>
  <si>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</si>
  <si>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</si>
  <si>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</si>
  <si>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</si>
  <si>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</si>
  <si>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</si>
  <si>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</si>
  <si>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</si>
  <si>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</si>
  <si>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</si>
  <si>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</si>
  <si>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</si>
  <si>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</si>
  <si>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</si>
  <si>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</si>
  <si>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</si>
  <si>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</si>
  <si>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</si>
  <si>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</si>
  <si>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</si>
  <si>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</si>
  <si>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</si>
  <si>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</si>
  <si>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</si>
  <si>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</si>
  <si>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</si>
  <si>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</si>
  <si>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</si>
  <si>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</si>
  <si>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</si>
  <si>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</si>
  <si>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</si>
  <si>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</si>
  <si>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</si>
  <si>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</si>
  <si>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</si>
  <si>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</si>
  <si>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</si>
  <si>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</si>
  <si>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</si>
  <si>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</si>
  <si>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</si>
  <si>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</si>
  <si>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</si>
  <si>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</si>
  <si>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</si>
  <si>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</si>
  <si>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</si>
  <si>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</si>
  <si>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</si>
  <si>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</si>
  <si>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</si>
  <si>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</si>
  <si>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</si>
  <si>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</si>
  <si>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</si>
  <si>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</si>
  <si>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</si>
  <si>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</si>
  <si>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</si>
  <si>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</si>
  <si>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</si>
  <si>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</si>
  <si>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</si>
  <si>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</si>
  <si>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</si>
  <si>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</si>
  <si>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</si>
  <si>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</si>
  <si>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</si>
  <si>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</si>
  <si>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</si>
  <si>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</si>
  <si>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</si>
  <si>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</si>
  <si>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</si>
  <si>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</si>
  <si>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</si>
  <si>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</si>
  <si>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</si>
  <si>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</si>
  <si>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</si>
  <si>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</si>
  <si>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</si>
  <si>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</si>
  <si>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</si>
  <si>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</si>
  <si>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</si>
  <si>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</si>
  <si>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</si>
  <si>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</si>
  <si>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</si>
  <si>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</si>
  <si>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</si>
  <si>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</si>
  <si>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</si>
  <si>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</si>
  <si>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</si>
  <si>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</si>
  <si>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</si>
  <si>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</si>
  <si>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</si>
  <si>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</si>
  <si>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</si>
  <si>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</si>
  <si>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</si>
  <si>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</si>
  <si>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</si>
  <si>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</si>
  <si>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</si>
  <si>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</si>
  <si>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</si>
  <si>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</si>
  <si>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</si>
  <si>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</si>
  <si>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</si>
  <si>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</si>
  <si>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</si>
  <si>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</si>
  <si>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</si>
  <si>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</si>
  <si>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</si>
  <si>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</si>
  <si>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</si>
  <si>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</si>
  <si>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</si>
  <si>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</si>
  <si>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</si>
  <si>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</si>
  <si>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</si>
  <si>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</si>
  <si>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</si>
  <si>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</si>
  <si>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</si>
  <si>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</si>
  <si>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</si>
  <si>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</si>
  <si>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</si>
  <si>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</si>
  <si>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</si>
  <si>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</si>
  <si>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</si>
  <si>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</si>
  <si>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</si>
  <si>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</si>
  <si>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</si>
  <si>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</si>
  <si>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</si>
  <si>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</si>
  <si>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</si>
  <si>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</si>
  <si>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</si>
  <si>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</si>
  <si>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</si>
  <si>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</si>
  <si>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</si>
  <si>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</si>
  <si>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</si>
  <si>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</si>
  <si>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</si>
  <si>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</si>
  <si>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</si>
  <si>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</si>
  <si>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</si>
  <si>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</si>
  <si>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</si>
  <si>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</si>
  <si>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</si>
  <si>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</si>
  <si>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</si>
  <si>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</si>
  <si>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</si>
  <si>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</si>
  <si>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</si>
  <si>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</si>
  <si>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</si>
  <si>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</si>
  <si>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</si>
  <si>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</si>
  <si>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</si>
  <si>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</si>
  <si>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</si>
  <si>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</si>
  <si>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</si>
  <si>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</si>
  <si>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</si>
  <si>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</si>
  <si>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</si>
  <si>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</si>
  <si>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</si>
  <si>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</si>
  <si>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</si>
  <si>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</si>
  <si>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</si>
  <si>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</si>
  <si>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</si>
  <si>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</si>
  <si>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</si>
  <si>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</si>
  <si>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</si>
  <si>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</si>
  <si>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</si>
  <si>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</si>
  <si>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</si>
  <si>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</si>
  <si>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</si>
  <si>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</si>
  <si>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</si>
  <si>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</si>
  <si>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</si>
  <si>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</si>
  <si>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</si>
  <si>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</si>
  <si>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</si>
  <si>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</si>
  <si>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</si>
  <si>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</si>
  <si>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</si>
  <si>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</si>
  <si>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</si>
  <si>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</si>
  <si>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</si>
  <si>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</si>
  <si>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</si>
  <si>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</si>
  <si>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</si>
  <si>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</si>
  <si>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</si>
  <si>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</si>
  <si>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</si>
  <si>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</si>
  <si>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</si>
  <si>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</si>
  <si>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</si>
  <si>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</si>
  <si>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</si>
  <si>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</si>
  <si>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</si>
  <si>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</si>
  <si>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</si>
  <si>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</si>
  <si>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</si>
  <si>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</si>
  <si>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</si>
  <si>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</si>
  <si>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</si>
  <si>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</si>
  <si>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</si>
  <si>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</si>
  <si>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</si>
  <si>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</si>
  <si>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</si>
  <si>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</si>
  <si>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</si>
  <si>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</si>
  <si>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</si>
  <si>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</si>
  <si>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</si>
  <si>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</si>
  <si>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</si>
  <si>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</si>
  <si>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</si>
  <si>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</si>
  <si>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</si>
  <si>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</si>
  <si>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</si>
  <si>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</si>
  <si>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</si>
  <si>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</si>
  <si>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</si>
  <si>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</si>
  <si>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</si>
  <si>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</si>
  <si>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</si>
  <si>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</si>
  <si>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</si>
  <si>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</si>
  <si>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</si>
  <si>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</si>
  <si>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</si>
  <si>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</si>
  <si>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</si>
  <si>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</si>
  <si>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</si>
  <si>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</si>
  <si>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</si>
  <si>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</si>
  <si>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</si>
  <si>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</si>
  <si>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</si>
  <si>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</si>
  <si>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</si>
  <si>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</si>
  <si>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</si>
  <si>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</si>
  <si>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</si>
  <si>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</si>
  <si>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</si>
  <si>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</si>
  <si>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</si>
  <si>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</si>
  <si>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</si>
  <si>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</si>
  <si>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</si>
  <si>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</si>
  <si>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</si>
  <si>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</si>
  <si>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</si>
  <si>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</si>
  <si>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</si>
  <si>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</si>
  <si>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</si>
  <si>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</si>
  <si>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</si>
  <si>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</si>
  <si>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</si>
  <si>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</si>
  <si>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</si>
  <si>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</si>
  <si>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</si>
  <si>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</si>
  <si>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</si>
  <si>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</si>
  <si>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</si>
  <si>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</si>
  <si>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</si>
  <si>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</si>
  <si>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</si>
  <si>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</si>
  <si>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</si>
  <si>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</si>
  <si>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</si>
  <si>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</si>
  <si>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</si>
  <si>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</si>
  <si>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</si>
  <si>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</si>
  <si>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</si>
  <si>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</si>
  <si>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</si>
  <si>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</si>
  <si>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</si>
  <si>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</si>
  <si>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</si>
  <si>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</si>
  <si>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</si>
  <si>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</si>
  <si>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</si>
  <si>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</si>
  <si>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</si>
  <si>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</si>
  <si>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</si>
  <si>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</si>
  <si>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</si>
  <si>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</si>
  <si>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</si>
  <si>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</si>
  <si>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</si>
  <si>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</si>
  <si>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</si>
  <si>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</si>
  <si>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</si>
  <si>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</si>
  <si>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</si>
  <si>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</si>
  <si>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</si>
  <si>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</si>
  <si>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</si>
  <si>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</si>
  <si>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</si>
  <si>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</si>
  <si>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</si>
  <si>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</si>
  <si>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</si>
  <si>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</si>
  <si>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</si>
  <si>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</si>
  <si>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</si>
  <si>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</si>
  <si>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</si>
  <si>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</si>
  <si>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</si>
  <si>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</si>
  <si>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</si>
  <si>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</si>
  <si>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</si>
  <si>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</si>
  <si>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</si>
  <si>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</si>
  <si>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</si>
  <si>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</si>
  <si>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</si>
  <si>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</si>
  <si>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</si>
  <si>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</si>
  <si>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</si>
  <si>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</si>
  <si>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</si>
  <si>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</si>
  <si>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</si>
  <si>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</si>
  <si>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</si>
  <si>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</si>
  <si>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</si>
  <si>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</si>
  <si>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</si>
  <si>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</si>
  <si>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</si>
  <si>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</si>
  <si>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</si>
  <si>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</si>
  <si>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</si>
  <si>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</si>
  <si>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</si>
  <si>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</si>
  <si>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</si>
  <si>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</si>
  <si>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</si>
  <si>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</si>
  <si>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</si>
  <si>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</si>
  <si>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</si>
  <si>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</si>
  <si>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</si>
  <si>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</si>
  <si>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</si>
  <si>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</si>
  <si>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</si>
  <si>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</si>
  <si>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</si>
  <si>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</si>
  <si>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</si>
  <si>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</si>
  <si>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</si>
  <si>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</si>
  <si>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</si>
  <si>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</si>
  <si>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</si>
  <si>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</si>
  <si>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</si>
  <si>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</si>
  <si>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</si>
  <si>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</si>
  <si>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</si>
  <si>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</si>
  <si>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</si>
  <si>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</si>
  <si>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</si>
  <si>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</si>
  <si>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</si>
  <si>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</si>
  <si>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</si>
  <si>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</si>
  <si>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</si>
  <si>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</si>
  <si>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</si>
  <si>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</si>
  <si>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</si>
  <si>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</si>
  <si>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</si>
  <si>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</si>
  <si>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</si>
  <si>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</si>
  <si>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</si>
  <si>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</si>
  <si>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</si>
  <si>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</si>
  <si>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</si>
  <si>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</si>
  <si>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</si>
  <si>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</si>
  <si>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</si>
  <si>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</si>
  <si>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</si>
  <si>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</si>
  <si>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</si>
  <si>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</si>
  <si>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</si>
  <si>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</si>
  <si>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</si>
  <si>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</si>
  <si>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</si>
  <si>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</si>
  <si>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</si>
  <si>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</si>
  <si>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</si>
  <si>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</si>
  <si>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</si>
  <si>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</si>
  <si>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</si>
  <si>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</si>
  <si>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</si>
  <si>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</si>
  <si>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</si>
  <si>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</si>
  <si>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</si>
  <si>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</si>
  <si>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</si>
  <si>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</si>
  <si>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</si>
  <si>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</si>
  <si>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</si>
  <si>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</si>
  <si>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</si>
  <si>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</si>
  <si>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</si>
  <si>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</si>
  <si>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</si>
  <si>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</si>
  <si>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</si>
  <si>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</si>
  <si>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</si>
  <si>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</si>
  <si>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</si>
  <si>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</si>
  <si>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</si>
  <si>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</si>
  <si>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</si>
  <si>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</si>
  <si>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</si>
  <si>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</si>
  <si>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</si>
  <si>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</si>
  <si>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</si>
  <si>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</si>
  <si>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</si>
  <si>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</si>
  <si>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</si>
  <si>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</si>
  <si>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</si>
  <si>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</si>
  <si>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</si>
  <si>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</si>
  <si>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</si>
  <si>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</si>
  <si>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</si>
  <si>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</si>
  <si>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</si>
  <si>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</si>
  <si>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</si>
  <si>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</si>
  <si>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</si>
  <si>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</si>
  <si>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</si>
  <si>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</si>
  <si>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</si>
  <si>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</si>
  <si>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</si>
  <si>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</si>
  <si>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</si>
  <si>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</si>
  <si>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</si>
  <si>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</si>
  <si>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</si>
  <si>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</si>
  <si>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</si>
  <si>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</si>
  <si>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</si>
  <si>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</si>
  <si>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</si>
  <si>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</si>
  <si>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</si>
  <si>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</si>
  <si>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</si>
  <si>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</si>
  <si>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</si>
  <si>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</si>
  <si>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</si>
  <si>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</si>
  <si>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</si>
  <si>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</si>
  <si>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</si>
  <si>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</si>
  <si>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</si>
  <si>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</si>
  <si>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</si>
  <si>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</si>
  <si>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</si>
  <si>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</si>
  <si>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</si>
  <si>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</si>
  <si>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</si>
  <si>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</si>
  <si>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</si>
  <si>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</si>
  <si>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</si>
  <si>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</si>
  <si>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</si>
  <si>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</si>
  <si>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</si>
  <si>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</si>
  <si>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</si>
  <si>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</si>
  <si>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</si>
  <si>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</si>
  <si>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</si>
  <si>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</si>
  <si>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</si>
  <si>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</si>
  <si>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</si>
  <si>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</si>
  <si>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</si>
  <si>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</si>
  <si>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</si>
  <si>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</si>
  <si>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</si>
  <si>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</si>
  <si>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</si>
  <si>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</si>
  <si>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</si>
  <si>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</si>
  <si>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</si>
  <si>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</si>
  <si>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</si>
  <si>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</si>
  <si>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</si>
  <si>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</si>
  <si>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</si>
  <si>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</si>
  <si>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</si>
  <si>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</si>
  <si>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</si>
  <si>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</si>
  <si>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</si>
  <si>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</si>
  <si>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</si>
  <si>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</si>
  <si>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</si>
  <si>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</si>
  <si>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</si>
  <si>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</si>
  <si>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</si>
  <si>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</si>
  <si>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</si>
  <si>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</si>
  <si>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</si>
  <si>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</si>
  <si>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</si>
  <si>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</si>
  <si>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</si>
  <si>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</si>
  <si>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</si>
  <si>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</si>
  <si>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</si>
  <si>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</si>
  <si>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</si>
  <si>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</si>
  <si>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</si>
  <si>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</si>
  <si>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</si>
  <si>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</si>
  <si>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</si>
  <si>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</si>
  <si>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</si>
  <si>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</si>
  <si>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</si>
  <si>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</si>
  <si>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</si>
  <si>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</si>
  <si>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</si>
  <si>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</si>
  <si>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</si>
  <si>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</si>
  <si>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</si>
  <si>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</si>
  <si>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</si>
  <si>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</si>
  <si>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</si>
  <si>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</si>
  <si>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</si>
  <si>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</si>
  <si>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</si>
  <si>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</si>
  <si>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</si>
  <si>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</si>
  <si>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</si>
  <si>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</si>
  <si>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</si>
  <si>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</si>
  <si>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</si>
  <si>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</si>
  <si>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</si>
  <si>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</si>
  <si>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</si>
  <si>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</si>
  <si>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</si>
  <si>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</si>
  <si>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</si>
  <si>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</si>
  <si>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</si>
  <si>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</si>
  <si>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</si>
  <si>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</si>
  <si>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</si>
  <si>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</si>
  <si>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</si>
  <si>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</si>
  <si>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</si>
  <si>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</si>
  <si>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</si>
  <si>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</si>
  <si>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</si>
  <si>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</si>
  <si>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</si>
  <si>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</si>
  <si>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</si>
  <si>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</si>
  <si>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</si>
  <si>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</si>
  <si>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</si>
  <si>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</si>
  <si>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</si>
  <si>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</si>
  <si>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</si>
  <si>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</si>
  <si>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</si>
  <si>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</si>
  <si>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</si>
  <si>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</si>
  <si>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</si>
  <si>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</si>
  <si>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</si>
  <si>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</si>
  <si>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</si>
  <si>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</si>
  <si>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</si>
  <si>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</si>
  <si>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</si>
  <si>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</si>
  <si>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</si>
  <si>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</si>
  <si>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</si>
  <si>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</si>
  <si>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</si>
  <si>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</si>
  <si>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</si>
  <si>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</si>
  <si>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</si>
  <si>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</si>
  <si>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</si>
  <si>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</si>
  <si>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</si>
  <si>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</si>
  <si>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</si>
  <si>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</si>
  <si>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</si>
  <si>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</si>
  <si>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</si>
  <si>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</si>
  <si>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</si>
  <si>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</si>
  <si>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</si>
  <si>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</si>
  <si>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</si>
  <si>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</si>
  <si>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</si>
  <si>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</si>
  <si>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</si>
  <si>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</si>
  <si>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</si>
  <si>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</si>
  <si>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</si>
  <si>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</si>
  <si>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</si>
  <si>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</si>
  <si>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</si>
  <si>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</si>
  <si>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</si>
  <si>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</si>
  <si>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</si>
  <si>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</si>
  <si>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</si>
  <si>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</si>
  <si>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</si>
  <si>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</si>
  <si>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</si>
  <si>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</si>
  <si>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</si>
  <si>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</si>
  <si>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</si>
  <si>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</si>
  <si>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</si>
  <si>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</si>
  <si>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</si>
  <si>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</si>
  <si>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</si>
  <si>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</si>
  <si>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</si>
  <si>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</si>
  <si>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</si>
  <si>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</si>
  <si>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</si>
  <si>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</si>
  <si>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</si>
  <si>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</si>
  <si>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</si>
  <si>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</si>
  <si>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</si>
  <si>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</si>
  <si>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</si>
  <si>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</si>
  <si>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</si>
  <si>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</si>
  <si>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</si>
  <si>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</si>
  <si>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</si>
  <si>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</si>
  <si>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</si>
  <si>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</si>
  <si>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</si>
  <si>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</si>
  <si>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</si>
  <si>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</si>
  <si>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</si>
  <si>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</si>
  <si>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</si>
  <si>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</si>
  <si>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</si>
  <si>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</si>
  <si>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</si>
  <si>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</si>
  <si>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</si>
  <si>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</si>
  <si>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</si>
  <si>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</si>
  <si>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</si>
  <si>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</si>
  <si>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</si>
  <si>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</si>
  <si>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</si>
  <si>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</si>
  <si>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</si>
  <si>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</si>
  <si>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</si>
  <si>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</si>
  <si>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</si>
  <si>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</si>
  <si>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</si>
  <si>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</si>
  <si>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</si>
  <si>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</si>
  <si>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</si>
  <si>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</si>
  <si>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</si>
  <si>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</si>
  <si>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</si>
  <si>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</si>
  <si>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</si>
  <si>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</si>
  <si>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</si>
  <si>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</si>
  <si>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</si>
  <si>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</si>
  <si>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</si>
  <si>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</si>
  <si>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</si>
  <si>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</si>
  <si>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</si>
  <si>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</si>
  <si>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</si>
  <si>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</si>
  <si>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</si>
  <si>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</si>
  <si>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</si>
  <si>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</si>
  <si>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</si>
  <si>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</si>
  <si>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</si>
  <si>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</si>
  <si>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</si>
  <si>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</si>
  <si>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</si>
  <si>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</si>
  <si>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</si>
  <si>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</si>
  <si>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</si>
  <si>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</si>
  <si>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</si>
  <si>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</si>
  <si>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</si>
  <si>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</si>
  <si>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</si>
  <si>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</si>
  <si>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</si>
  <si>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</si>
  <si>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</si>
  <si>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</si>
  <si>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</si>
  <si>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</si>
  <si>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</si>
  <si>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</si>
  <si>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</si>
  <si>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</si>
  <si>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</si>
  <si>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</si>
  <si>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</si>
  <si>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</si>
  <si>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</si>
  <si>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</si>
  <si>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</si>
  <si>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</si>
  <si>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</si>
  <si>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</si>
  <si>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</si>
  <si>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</si>
  <si>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</si>
  <si>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</si>
  <si>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</si>
  <si>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</si>
  <si>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</si>
  <si>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</si>
  <si>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</si>
  <si>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</si>
  <si>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</si>
  <si>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</si>
  <si>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</si>
  <si>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</si>
  <si>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</si>
  <si>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</si>
  <si>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</si>
  <si>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</si>
  <si>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</si>
  <si>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</si>
  <si>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</si>
  <si>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</si>
  <si>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</si>
  <si>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</si>
  <si>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</si>
  <si>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</si>
  <si>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</si>
  <si>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</si>
  <si>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</si>
  <si>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</si>
  <si>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</si>
  <si>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</si>
  <si>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</si>
  <si>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</si>
  <si>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</si>
  <si>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</si>
  <si>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</si>
  <si>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</si>
  <si>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</si>
  <si>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</si>
  <si>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</si>
  <si>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</si>
  <si>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</si>
  <si>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</si>
  <si>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</si>
  <si>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</si>
  <si>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</si>
  <si>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</si>
  <si>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</si>
  <si>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</si>
  <si>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</si>
  <si>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</si>
  <si>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</si>
  <si>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</si>
  <si>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</si>
  <si>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</si>
  <si>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</si>
  <si>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</si>
  <si>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</si>
  <si>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</si>
  <si>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</si>
  <si>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</si>
  <si>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</si>
  <si>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</si>
  <si>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</si>
  <si>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</si>
  <si>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</si>
  <si>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</si>
  <si>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</si>
  <si>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</si>
  <si>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</si>
  <si>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</si>
  <si>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</si>
  <si>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</si>
  <si>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</si>
  <si>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</si>
  <si>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</si>
  <si>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</si>
  <si>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</si>
  <si>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</si>
  <si>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</si>
  <si>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</si>
  <si>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</si>
  <si>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</si>
  <si>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</si>
  <si>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</si>
  <si>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</si>
  <si>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</si>
  <si>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</si>
  <si>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</si>
  <si>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</si>
  <si>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</si>
  <si>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</si>
  <si>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</si>
  <si>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</si>
  <si>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</si>
  <si>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</si>
  <si>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</si>
  <si>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</si>
  <si>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</si>
  <si>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</si>
  <si>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</si>
  <si>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</si>
  <si>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</si>
  <si>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</si>
  <si>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</si>
  <si>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</si>
  <si>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</si>
  <si>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</si>
  <si>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</si>
  <si>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</si>
  <si>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</si>
  <si>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</si>
  <si>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</si>
  <si>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</si>
  <si>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</si>
  <si>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</si>
  <si>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</si>
  <si>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</si>
  <si>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</si>
  <si>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</si>
  <si>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</si>
  <si>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</si>
  <si>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</si>
  <si>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</si>
  <si>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</si>
  <si>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</si>
  <si>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</si>
  <si>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</si>
  <si>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</si>
  <si>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</si>
  <si>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</si>
  <si>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</si>
  <si>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</si>
  <si>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</si>
  <si>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</si>
  <si>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</si>
  <si>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</si>
  <si>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</si>
  <si>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</si>
  <si>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</si>
  <si>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</si>
  <si>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</si>
  <si>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</si>
  <si>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</si>
  <si>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</si>
  <si>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</si>
  <si>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</si>
  <si>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</si>
  <si>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</si>
  <si>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</si>
  <si>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</si>
  <si>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</si>
  <si>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</si>
  <si>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</si>
  <si>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</si>
  <si>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</si>
  <si>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</si>
  <si>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</si>
  <si>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</si>
  <si>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</si>
  <si>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</si>
  <si>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</si>
  <si>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</si>
  <si>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</si>
  <si>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</si>
  <si>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</si>
  <si>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</si>
  <si>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</si>
  <si>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</si>
  <si>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</si>
  <si>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</si>
  <si>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</si>
  <si>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</si>
  <si>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</si>
  <si>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</si>
  <si>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</si>
  <si>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</si>
  <si>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</si>
  <si>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</si>
  <si>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</si>
  <si>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</si>
  <si>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</si>
  <si>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</si>
  <si>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</si>
  <si>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</si>
  <si>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</si>
  <si>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</si>
  <si>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</si>
  <si>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</si>
  <si>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</si>
  <si>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</si>
  <si>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</si>
  <si>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</si>
  <si>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</si>
  <si>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</si>
  <si>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</si>
  <si>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</si>
  <si>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</si>
  <si>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</si>
  <si>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</si>
  <si>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</si>
  <si>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</si>
  <si>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</si>
  <si>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</si>
  <si>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</si>
  <si>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</si>
  <si>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</si>
  <si>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</si>
  <si>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</si>
  <si>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</si>
  <si>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</si>
  <si>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</si>
  <si>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</si>
  <si>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</si>
  <si>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</si>
  <si>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</si>
  <si>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</si>
  <si>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</si>
  <si>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</si>
  <si>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</si>
  <si>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</si>
  <si>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</si>
  <si>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</si>
  <si>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</si>
  <si>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</si>
  <si>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</si>
  <si>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</si>
  <si>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</si>
  <si>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</si>
  <si>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</si>
  <si>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</si>
  <si>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</si>
  <si>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</si>
  <si>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</si>
  <si>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</si>
  <si>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</si>
  <si>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</si>
  <si>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</si>
  <si>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</si>
  <si>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</si>
  <si>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</si>
  <si>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</si>
  <si>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</si>
  <si>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</si>
  <si>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</si>
  <si>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</si>
  <si>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</si>
  <si>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</si>
  <si>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</si>
  <si>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</si>
  <si>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</si>
  <si>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</si>
  <si>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</si>
  <si>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</si>
  <si>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</si>
  <si>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</si>
  <si>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</si>
  <si>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</si>
  <si>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</si>
  <si>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</si>
  <si>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</si>
  <si>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</si>
  <si>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</si>
  <si>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</si>
  <si>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</si>
  <si>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</si>
  <si>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</si>
  <si>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</si>
  <si>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</si>
  <si>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</si>
  <si>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</si>
  <si>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</si>
  <si>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</si>
  <si>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</si>
  <si>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</si>
  <si>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</si>
  <si>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</si>
  <si>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</si>
  <si>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</si>
  <si>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</si>
  <si>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</si>
  <si>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</si>
  <si>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</si>
  <si>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</si>
  <si>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</si>
  <si>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</si>
  <si>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</si>
  <si>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</si>
  <si>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</si>
  <si>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</si>
  <si>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</si>
  <si>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</si>
  <si>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</si>
  <si>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</si>
  <si>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</si>
  <si>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</si>
  <si>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</si>
  <si>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</si>
  <si>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</si>
  <si>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</si>
  <si>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</si>
  <si>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</si>
  <si>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</si>
  <si>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</si>
  <si>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</si>
  <si>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</si>
  <si>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</si>
  <si>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</si>
  <si>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</si>
  <si>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</si>
  <si>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</si>
  <si>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</si>
  <si>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</si>
  <si>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</si>
  <si>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</si>
  <si>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</si>
  <si>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</si>
  <si>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</si>
  <si>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</si>
  <si>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</si>
  <si>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</si>
  <si>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</si>
  <si>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</si>
  <si>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</si>
  <si>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</si>
  <si>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</si>
  <si>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</si>
  <si>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</si>
  <si>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</si>
  <si>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</si>
  <si>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</si>
  <si>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</si>
  <si>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</si>
  <si>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</si>
  <si>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</si>
  <si>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</si>
  <si>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</si>
  <si>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</si>
  <si>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</si>
  <si>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</si>
  <si>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</si>
  <si>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</si>
  <si>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</si>
  <si>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</si>
  <si>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</si>
  <si>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</si>
  <si>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</si>
  <si>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</si>
  <si>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</si>
  <si>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</si>
  <si>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</si>
  <si>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</si>
  <si>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</si>
  <si>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</si>
  <si>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</si>
  <si>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</si>
  <si>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</si>
  <si>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</si>
  <si>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</si>
  <si>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</si>
  <si>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</si>
  <si>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</si>
  <si>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</si>
  <si>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</si>
  <si>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</si>
  <si>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</si>
  <si>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</si>
  <si>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</si>
  <si>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</si>
  <si>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</si>
  <si>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</si>
  <si>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</si>
  <si>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</si>
  <si>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</si>
  <si>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</si>
  <si>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</si>
  <si>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</si>
  <si>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</si>
  <si>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</si>
  <si>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</si>
  <si>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</si>
  <si>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</si>
  <si>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</si>
  <si>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</si>
  <si>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</si>
  <si>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</si>
  <si>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</si>
  <si>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</si>
  <si>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</si>
  <si>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</si>
  <si>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</si>
  <si>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</si>
  <si>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</si>
  <si>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</si>
  <si>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</si>
  <si>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</si>
  <si>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</si>
  <si>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</si>
  <si>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</si>
  <si>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</si>
  <si>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</si>
  <si>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</si>
  <si>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</si>
  <si>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</si>
  <si>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</si>
  <si>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</si>
  <si>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</si>
  <si>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</si>
  <si>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</si>
  <si>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</si>
  <si>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</si>
  <si>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</si>
  <si>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</si>
  <si>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</si>
  <si>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</si>
  <si>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</si>
  <si>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</si>
  <si>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</si>
  <si>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</si>
  <si>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</si>
  <si>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</si>
  <si>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</si>
  <si>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</si>
  <si>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</si>
  <si>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</si>
  <si>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</si>
  <si>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</si>
  <si>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</si>
  <si>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</si>
  <si>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</si>
  <si>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</si>
  <si>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</si>
  <si>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</si>
  <si>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</si>
  <si>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</si>
  <si>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</si>
  <si>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</si>
  <si>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</si>
  <si>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</si>
  <si>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</si>
  <si>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</si>
  <si>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</si>
  <si>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</si>
  <si>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</si>
  <si>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</si>
  <si>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</si>
  <si>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</si>
  <si>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</si>
  <si>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</si>
  <si>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</si>
  <si>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</si>
  <si>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</si>
  <si>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</si>
  <si>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</si>
  <si>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</si>
  <si>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</si>
  <si>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</si>
  <si>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</si>
  <si>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</si>
  <si>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</si>
  <si>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</si>
  <si>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</si>
  <si>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</si>
  <si>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</si>
  <si>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</si>
  <si>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</si>
  <si>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</si>
  <si>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</si>
  <si>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</si>
  <si>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</si>
  <si>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</si>
  <si>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</si>
  <si>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</si>
  <si>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</si>
  <si>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</si>
  <si>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</si>
  <si>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</si>
  <si>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</si>
  <si>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</si>
  <si>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</si>
  <si>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</si>
  <si>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</si>
  <si>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</si>
  <si>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</si>
  <si>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</si>
  <si>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</si>
  <si>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</si>
  <si>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</si>
  <si>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</si>
  <si>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</si>
  <si>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</si>
  <si>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</si>
  <si>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</si>
  <si>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</si>
  <si>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</si>
  <si>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</si>
  <si>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</si>
  <si>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</si>
  <si>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</si>
  <si>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</si>
  <si>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</si>
  <si>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</si>
  <si>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</si>
  <si>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</si>
  <si>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</si>
  <si>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</si>
  <si>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</si>
  <si>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</si>
  <si>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</si>
  <si>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</si>
  <si>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</si>
  <si>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</si>
  <si>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</si>
  <si>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</si>
  <si>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</si>
  <si>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</si>
  <si>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</si>
  <si>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</si>
  <si>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</si>
  <si>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</si>
  <si>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</si>
  <si>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</si>
  <si>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</si>
  <si>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</si>
  <si>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</si>
  <si>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</si>
  <si>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</si>
  <si>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</si>
  <si>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</si>
  <si>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</si>
  <si>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</si>
  <si>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</si>
  <si>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</si>
  <si>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</si>
  <si>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</si>
  <si>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</si>
  <si>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</si>
  <si>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</si>
  <si>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</si>
  <si>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</si>
  <si>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</si>
  <si>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</si>
  <si>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</si>
  <si>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</si>
  <si>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</si>
  <si>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</si>
  <si>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</si>
  <si>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</si>
  <si>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</si>
  <si>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</si>
  <si>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</si>
  <si>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</si>
  <si>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</si>
  <si>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</si>
  <si>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</si>
  <si>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</si>
  <si>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</si>
  <si>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</si>
  <si>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</si>
  <si>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</si>
  <si>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</si>
  <si>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</si>
  <si>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</si>
  <si>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</si>
  <si>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</si>
  <si>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</si>
  <si>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</si>
  <si>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</si>
  <si>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</si>
  <si>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</si>
  <si>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</si>
  <si>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</si>
  <si>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</si>
  <si>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</si>
  <si>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</si>
  <si>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</si>
  <si>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</si>
  <si>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</si>
  <si>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</si>
  <si>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</si>
  <si>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</si>
  <si>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</si>
  <si>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</si>
  <si>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</si>
  <si>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</si>
  <si>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</si>
  <si>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</si>
  <si>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</si>
  <si>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</si>
  <si>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</si>
  <si>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</si>
  <si>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</si>
  <si>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</si>
  <si>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</si>
  <si>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</si>
  <si>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</si>
  <si>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</si>
  <si>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</si>
  <si>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</si>
  <si>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</si>
  <si>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</si>
  <si>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</si>
  <si>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</si>
  <si>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</si>
  <si>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</si>
  <si>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</si>
  <si>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</si>
  <si>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</si>
  <si>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</si>
  <si>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</si>
  <si>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</si>
  <si>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</si>
  <si>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</si>
  <si>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</si>
  <si>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</si>
  <si>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</si>
  <si>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</si>
  <si>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</si>
  <si>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</si>
  <si>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</si>
  <si>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</si>
  <si>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</si>
  <si>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</si>
  <si>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</si>
  <si>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</si>
  <si>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</si>
  <si>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</si>
  <si>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</si>
  <si>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</si>
  <si>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</si>
  <si>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</si>
  <si>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</si>
  <si>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</si>
  <si>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</si>
  <si>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</si>
  <si>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</si>
  <si>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</si>
  <si>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</si>
  <si>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</si>
  <si>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</si>
  <si>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</si>
  <si>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</si>
  <si>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</si>
  <si>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</si>
  <si>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</si>
  <si>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</si>
  <si>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</si>
  <si>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</si>
  <si>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</si>
  <si>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</si>
  <si>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</si>
  <si>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</si>
  <si>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</si>
  <si>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</si>
  <si>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</si>
  <si>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</si>
  <si>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</si>
  <si>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</si>
  <si>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</si>
  <si>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</si>
  <si>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</si>
  <si>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</si>
  <si>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</si>
  <si>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</si>
  <si>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</si>
  <si>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</si>
  <si>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</si>
  <si>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</si>
  <si>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</si>
  <si>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</si>
  <si>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</si>
  <si>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</si>
  <si>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</si>
  <si>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</si>
  <si>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</si>
  <si>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</si>
  <si>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</si>
  <si>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</si>
  <si>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</si>
  <si>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</si>
  <si>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</si>
  <si>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</si>
  <si>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</si>
  <si>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</si>
  <si>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</si>
  <si>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</si>
  <si>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</si>
  <si>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</si>
  <si>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</si>
  <si>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</si>
  <si>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</si>
  <si>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</si>
  <si>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</si>
  <si>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</si>
  <si>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</si>
  <si>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</si>
  <si>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</si>
  <si>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</si>
  <si>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</si>
  <si>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</si>
  <si>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</si>
  <si>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</si>
  <si>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</si>
  <si>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</si>
  <si>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</si>
  <si>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</si>
  <si>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</si>
  <si>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</si>
  <si>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</si>
  <si>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</si>
  <si>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</si>
  <si>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</si>
  <si>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</si>
  <si>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</si>
  <si>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</si>
  <si>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</si>
  <si>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</si>
  <si>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</si>
  <si>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</si>
  <si>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</si>
  <si>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</si>
  <si>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</si>
  <si>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</si>
  <si>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</si>
  <si>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</si>
  <si>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</si>
  <si>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</si>
  <si>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</si>
  <si>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</si>
  <si>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</si>
  <si>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</si>
  <si>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</si>
  <si>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</si>
  <si>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</si>
  <si>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</si>
  <si>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</si>
  <si>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</si>
  <si>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</si>
  <si>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</si>
  <si>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</si>
  <si>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</si>
  <si>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</si>
  <si>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</si>
  <si>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</si>
  <si>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</si>
  <si>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</si>
  <si>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</si>
  <si>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</si>
  <si>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</si>
  <si>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</si>
  <si>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</si>
  <si>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</si>
  <si>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</si>
  <si>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</si>
  <si>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</si>
  <si>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</si>
  <si>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</si>
  <si>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</si>
  <si>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</si>
  <si>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</si>
  <si>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</si>
  <si>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</si>
  <si>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</si>
  <si>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</si>
  <si>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</si>
  <si>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</si>
  <si>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</si>
  <si>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</si>
  <si>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</si>
  <si>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</si>
  <si>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</si>
  <si>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</si>
  <si>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</si>
  <si>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</si>
  <si>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</si>
  <si>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</si>
  <si>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</si>
  <si>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</si>
  <si>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</si>
  <si>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</si>
  <si>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</si>
  <si>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</si>
  <si>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</si>
  <si>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</si>
  <si>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</si>
  <si>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</si>
  <si>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</si>
  <si>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</si>
  <si>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</si>
  <si>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</si>
  <si>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</si>
  <si>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</si>
  <si>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</si>
  <si>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</si>
  <si>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</si>
  <si>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</si>
  <si>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</si>
  <si>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</si>
  <si>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</si>
  <si>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</si>
  <si>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</si>
  <si>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</si>
  <si>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</si>
  <si>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</si>
  <si>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</si>
  <si>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</si>
  <si>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</si>
  <si>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</si>
  <si>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</si>
  <si>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</si>
  <si>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</si>
  <si>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</si>
  <si>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</si>
  <si>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</si>
  <si>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</si>
  <si>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</si>
  <si>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</si>
  <si>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</si>
  <si>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</si>
  <si>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</si>
  <si>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</si>
  <si>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</si>
  <si>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</si>
  <si>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</si>
  <si>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</si>
  <si>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</si>
  <si>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</si>
  <si>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</si>
  <si>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</si>
  <si>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</si>
  <si>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</si>
  <si>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</si>
  <si>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</si>
  <si>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</si>
  <si>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</si>
  <si>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</si>
  <si>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</si>
  <si>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</si>
  <si>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</si>
  <si>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</si>
  <si>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</si>
  <si>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</si>
  <si>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</si>
  <si>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</si>
  <si>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</si>
  <si>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</si>
  <si>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</si>
  <si>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</si>
  <si>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</si>
  <si>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</si>
  <si>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</si>
  <si>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</si>
  <si>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</si>
  <si>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</si>
  <si>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</si>
  <si>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</si>
  <si>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</si>
  <si>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</si>
  <si>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</si>
  <si>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</si>
  <si>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</si>
  <si>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</si>
  <si>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</si>
  <si>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</si>
  <si>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</si>
  <si>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</si>
  <si>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</si>
  <si>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</si>
  <si>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</si>
  <si>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</si>
  <si>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</si>
  <si>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</si>
  <si>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</si>
  <si>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</si>
  <si>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</si>
  <si>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</si>
  <si>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</si>
  <si>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</si>
  <si>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</si>
  <si>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</si>
  <si>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</si>
  <si>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</si>
  <si>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</si>
  <si>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</si>
  <si>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</si>
  <si>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</si>
  <si>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</si>
  <si>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</si>
  <si>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</si>
  <si>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</si>
  <si>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</si>
  <si>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</si>
  <si>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</si>
  <si>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</si>
  <si>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</si>
  <si>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</si>
  <si>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</si>
  <si>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</si>
  <si>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</si>
  <si>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</si>
  <si>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</si>
  <si>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</si>
  <si>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</si>
  <si>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</si>
  <si>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</si>
  <si>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</si>
  <si>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</si>
  <si>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</si>
  <si>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</si>
  <si>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</si>
  <si>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</si>
  <si>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</si>
  <si>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</si>
  <si>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</si>
  <si>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</si>
  <si>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</si>
  <si>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</si>
  <si>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</si>
  <si>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</si>
  <si>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</si>
  <si>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</si>
  <si>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</si>
  <si>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</si>
  <si>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</si>
  <si>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</si>
  <si>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</si>
  <si>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</si>
  <si>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</si>
  <si>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</si>
  <si>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</si>
  <si>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</si>
  <si>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</si>
  <si>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</si>
  <si>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</si>
  <si>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</si>
  <si>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</si>
  <si>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</si>
  <si>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</si>
  <si>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</si>
  <si>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</si>
  <si>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</si>
  <si>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</si>
  <si>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</si>
  <si>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</si>
  <si>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</si>
  <si>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</si>
  <si>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</si>
  <si>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</si>
  <si>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</si>
  <si>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</si>
  <si>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</si>
  <si>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</si>
  <si>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</si>
  <si>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</si>
  <si>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</si>
  <si>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</si>
  <si>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</si>
  <si>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</si>
  <si>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</si>
  <si>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</si>
  <si>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</si>
  <si>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</si>
  <si>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</si>
  <si>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</si>
  <si>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</si>
  <si>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</si>
  <si>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</si>
  <si>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</si>
  <si>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</si>
  <si>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</si>
  <si>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</si>
  <si>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</si>
  <si>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</si>
  <si>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</si>
  <si>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</si>
  <si>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</si>
  <si>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</si>
  <si>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</si>
  <si>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</si>
  <si>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</si>
  <si>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</si>
  <si>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</si>
  <si>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</si>
  <si>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</si>
  <si>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</si>
  <si>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</si>
  <si>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</si>
  <si>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</si>
  <si>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</si>
  <si>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</si>
  <si>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</si>
  <si>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</si>
  <si>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</si>
  <si>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</si>
  <si>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</si>
  <si>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</si>
  <si>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</si>
  <si>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</si>
  <si>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</si>
  <si>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</si>
  <si>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</si>
  <si>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</si>
  <si>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</si>
  <si>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</si>
  <si>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</si>
  <si>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</si>
  <si>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</si>
  <si>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</si>
  <si>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</si>
  <si>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</si>
  <si>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</si>
  <si>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</si>
  <si>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</si>
  <si>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</si>
  <si>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</si>
  <si>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</si>
  <si>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</si>
  <si>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</si>
  <si>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</si>
  <si>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</si>
  <si>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</si>
  <si>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</si>
  <si>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</si>
  <si>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</si>
  <si>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</si>
  <si>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</si>
  <si>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</si>
  <si>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</si>
  <si>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</si>
  <si>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</si>
  <si>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</si>
  <si>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</si>
  <si>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</si>
  <si>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</si>
  <si>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</si>
  <si>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</si>
  <si>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</si>
  <si>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</si>
  <si>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</si>
  <si>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</si>
  <si>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</si>
  <si>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</si>
  <si>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</si>
  <si>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</si>
  <si>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</si>
  <si>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</si>
  <si>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</si>
  <si>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</si>
  <si>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</si>
  <si>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</si>
  <si>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</si>
  <si>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</si>
  <si>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</si>
  <si>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</si>
  <si>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</si>
  <si>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</si>
  <si>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</si>
  <si>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</si>
  <si>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</si>
  <si>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</si>
  <si>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</si>
  <si>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</si>
  <si>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</si>
  <si>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</si>
  <si>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</si>
  <si>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</si>
  <si>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</si>
  <si>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</si>
  <si>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</si>
  <si>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</si>
  <si>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</si>
  <si>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</si>
  <si>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</si>
  <si>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</si>
  <si>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</si>
  <si>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</si>
  <si>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</si>
  <si>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</si>
  <si>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</si>
  <si>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</si>
  <si>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</si>
  <si>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</si>
  <si>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</si>
  <si>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</si>
  <si>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</si>
  <si>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</si>
  <si>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</si>
  <si>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</si>
  <si>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</si>
  <si>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</si>
  <si>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</si>
  <si>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</si>
  <si>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</si>
  <si>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</si>
  <si>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</si>
  <si>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</si>
  <si>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</si>
  <si>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</si>
  <si>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</si>
  <si>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</si>
  <si>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</si>
  <si>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</si>
  <si>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</si>
  <si>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</si>
  <si>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</si>
  <si>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</si>
  <si>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</si>
  <si>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</si>
  <si>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</si>
  <si>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</si>
  <si>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</si>
  <si>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</si>
  <si>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</si>
  <si>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</si>
  <si>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</si>
  <si>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</si>
  <si>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</si>
  <si>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</si>
  <si>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</si>
  <si>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</si>
  <si>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</si>
  <si>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</si>
  <si>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</si>
  <si>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</si>
  <si>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</si>
  <si>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</si>
  <si>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</si>
  <si>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</si>
  <si>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</si>
  <si>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</si>
  <si>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</si>
  <si>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</si>
  <si>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</si>
  <si>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</si>
  <si>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</si>
  <si>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</si>
  <si>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</si>
  <si>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</si>
  <si>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</si>
  <si>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</si>
  <si>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</si>
  <si>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</si>
  <si>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</si>
  <si>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</si>
  <si>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</si>
  <si>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</si>
  <si>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</si>
  <si>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</si>
  <si>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</si>
  <si>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</si>
  <si>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</si>
  <si>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</si>
  <si>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</si>
  <si>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</si>
  <si>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</si>
  <si>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</si>
  <si>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</si>
  <si>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</si>
  <si>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</si>
  <si>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</si>
  <si>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</si>
  <si>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</si>
  <si>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</si>
  <si>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</si>
  <si>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</si>
  <si>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</si>
  <si>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</si>
  <si>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</si>
  <si>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</si>
  <si>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</si>
  <si>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</si>
  <si>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</si>
  <si>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</si>
  <si>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</si>
  <si>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</si>
  <si>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</si>
  <si>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</si>
  <si>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</si>
  <si>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</si>
  <si>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</si>
  <si>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</si>
  <si>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</si>
  <si>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</si>
  <si>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</si>
  <si>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</si>
  <si>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</si>
  <si>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</si>
  <si>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</si>
  <si>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</si>
  <si>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</si>
  <si>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</si>
  <si>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</si>
  <si>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</si>
  <si>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</si>
  <si>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</si>
  <si>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</si>
  <si>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</si>
  <si>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</si>
  <si>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</si>
  <si>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</si>
  <si>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</si>
  <si>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</si>
  <si>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</si>
  <si>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</si>
  <si>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</si>
  <si>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</si>
  <si>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</si>
  <si>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</si>
  <si>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</si>
  <si>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</si>
  <si>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</si>
  <si>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</si>
  <si>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</si>
  <si>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</si>
  <si>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</si>
  <si>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</si>
  <si>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</si>
  <si>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</si>
  <si>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</si>
  <si>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</si>
  <si>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</si>
  <si>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</si>
  <si>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</si>
  <si>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</si>
  <si>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</si>
  <si>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</si>
  <si>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</si>
  <si>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</si>
  <si>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</si>
  <si>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</si>
  <si>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</si>
  <si>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</si>
  <si>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</si>
  <si>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</si>
  <si>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</si>
  <si>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</si>
  <si>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</si>
  <si>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</si>
  <si>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</si>
  <si>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</si>
  <si>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</si>
  <si>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</si>
  <si>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</si>
  <si>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</si>
  <si>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</si>
  <si>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</si>
  <si>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</si>
  <si>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</si>
  <si>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</si>
  <si>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</si>
  <si>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</si>
  <si>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</si>
  <si>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</si>
  <si>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</si>
  <si>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</si>
  <si>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</si>
  <si>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</si>
  <si>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</si>
  <si>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</si>
  <si>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</si>
  <si>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</si>
  <si>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</si>
  <si>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</si>
  <si>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</si>
  <si>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</si>
  <si>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</si>
  <si>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</si>
  <si>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</si>
  <si>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</si>
  <si>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</si>
  <si>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</si>
  <si>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</si>
  <si>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</si>
  <si>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</si>
  <si>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</si>
  <si>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</si>
  <si>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</si>
  <si>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</si>
  <si>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</si>
  <si>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</si>
  <si>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</si>
  <si>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</si>
  <si>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</si>
  <si>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</si>
  <si>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</si>
  <si>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</si>
  <si>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</si>
  <si>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</si>
  <si>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</si>
  <si>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</si>
  <si>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</si>
  <si>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</si>
  <si>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</si>
  <si>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</si>
  <si>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</si>
  <si>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</si>
  <si>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</si>
  <si>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</si>
  <si>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</si>
  <si>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</si>
  <si>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</si>
  <si>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</si>
  <si>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</si>
  <si>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</si>
  <si>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</si>
  <si>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</si>
  <si>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</si>
  <si>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</si>
  <si>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</si>
  <si>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</si>
  <si>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</si>
  <si>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</si>
  <si>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</si>
  <si>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</si>
  <si>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</si>
  <si>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</si>
  <si>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</si>
  <si>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</si>
  <si>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</si>
  <si>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</si>
  <si>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</si>
  <si>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</si>
  <si>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</si>
  <si>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</si>
  <si>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</si>
  <si>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</si>
  <si>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</si>
  <si>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</si>
  <si>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</si>
  <si>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</si>
  <si>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</si>
  <si>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</si>
  <si>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</si>
  <si>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</si>
  <si>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</si>
  <si>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</si>
  <si>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</si>
  <si>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</si>
  <si>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</si>
  <si>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</si>
  <si>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</si>
  <si>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</si>
  <si>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</si>
  <si>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</si>
  <si>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</si>
  <si>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</si>
  <si>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</si>
  <si>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</si>
  <si>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</si>
  <si>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</si>
  <si>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</si>
  <si>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</si>
  <si>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</si>
  <si>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</si>
  <si>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</si>
  <si>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</si>
  <si>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</si>
  <si>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</si>
  <si>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</si>
  <si>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</si>
  <si>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</si>
  <si>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</si>
  <si>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</si>
  <si>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</si>
  <si>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</si>
  <si>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</si>
  <si>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</si>
  <si>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</si>
  <si>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</si>
  <si>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</si>
  <si>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</si>
  <si>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</si>
  <si>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</si>
  <si>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</si>
  <si>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</si>
  <si>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</si>
  <si>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</si>
  <si>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</si>
  <si>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</si>
  <si>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</si>
  <si>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</si>
  <si>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</si>
  <si>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</si>
  <si>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</si>
  <si>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</si>
  <si>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</si>
  <si>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</si>
  <si>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</si>
  <si>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</si>
  <si>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</si>
  <si>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</si>
  <si>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</si>
  <si>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</si>
  <si>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</si>
  <si>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</si>
  <si>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</si>
  <si>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</si>
  <si>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</si>
  <si>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</si>
  <si>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</si>
  <si>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</si>
  <si>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</si>
  <si>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</si>
  <si>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</si>
  <si>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</si>
  <si>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</si>
  <si>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</si>
  <si>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</si>
  <si>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</si>
  <si>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</si>
  <si>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</si>
  <si>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</si>
  <si>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</si>
  <si>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</si>
  <si>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</si>
  <si>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</si>
  <si>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</si>
  <si>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</si>
  <si>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</si>
  <si>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</si>
  <si>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</si>
  <si>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</si>
  <si>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</si>
  <si>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</si>
  <si>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</si>
  <si>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</si>
  <si>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</si>
  <si>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</si>
  <si>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</si>
  <si>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</si>
  <si>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</si>
  <si>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</si>
  <si>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</si>
  <si>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</si>
  <si>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</si>
  <si>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</si>
  <si>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</si>
  <si>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</si>
  <si>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</si>
  <si>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</si>
  <si>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</si>
  <si>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</si>
  <si>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</si>
  <si>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</si>
  <si>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</si>
  <si>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</si>
  <si>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</si>
  <si>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</si>
  <si>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</si>
  <si>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</si>
  <si>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</si>
  <si>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</si>
  <si>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</si>
  <si>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</si>
  <si>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</si>
  <si>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</si>
  <si>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</si>
  <si>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</si>
  <si>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</si>
  <si>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</si>
  <si>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</si>
  <si>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</si>
  <si>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</si>
  <si>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</si>
  <si>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</si>
  <si>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</si>
  <si>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</si>
  <si>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</si>
  <si>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</si>
  <si>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</si>
  <si>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</si>
  <si>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</si>
  <si>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</si>
  <si>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</si>
  <si>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</si>
  <si>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</si>
  <si>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</si>
  <si>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</si>
  <si>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</si>
  <si>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</si>
  <si>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</si>
  <si>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</si>
  <si>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</si>
  <si>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</si>
  <si>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</si>
  <si>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</si>
  <si>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</si>
  <si>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</si>
  <si>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</si>
  <si>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</si>
  <si>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</si>
  <si>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</si>
  <si>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</si>
  <si>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</si>
  <si>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</si>
  <si>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</si>
  <si>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</si>
  <si>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</si>
  <si>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</si>
  <si>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</si>
  <si>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</si>
  <si>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</si>
  <si>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</si>
  <si>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</si>
  <si>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</si>
  <si>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</si>
  <si>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</si>
  <si>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</si>
  <si>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</si>
  <si>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</si>
  <si>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</si>
  <si>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</si>
  <si>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</si>
  <si>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</si>
  <si>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</si>
  <si>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</si>
  <si>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</si>
  <si>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</si>
  <si>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</si>
  <si>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</si>
  <si>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</si>
  <si>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</si>
  <si>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</si>
  <si>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</si>
  <si>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</si>
  <si>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</si>
  <si>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</si>
  <si>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</si>
  <si>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</si>
  <si>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</si>
  <si>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</si>
  <si>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</si>
  <si>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</si>
  <si>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</si>
  <si>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</si>
  <si>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</si>
  <si>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</si>
  <si>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</si>
  <si>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</si>
  <si>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</si>
  <si>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</si>
  <si>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</si>
  <si>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</si>
  <si>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</si>
  <si>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</si>
  <si>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</si>
  <si>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</si>
  <si>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</si>
  <si>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</si>
  <si>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</si>
  <si>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</si>
  <si>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</si>
  <si>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</si>
  <si>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</si>
  <si>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</si>
  <si>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</si>
  <si>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</si>
  <si>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</si>
  <si>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</si>
  <si>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</si>
  <si>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</si>
  <si>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</si>
  <si>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</si>
  <si>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</si>
  <si>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</si>
  <si>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</si>
  <si>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</si>
  <si>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</si>
  <si>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</si>
  <si>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</si>
  <si>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</si>
  <si>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</si>
  <si>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</si>
  <si>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</si>
  <si>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</si>
  <si>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</si>
  <si>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</si>
  <si>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</si>
  <si>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</si>
  <si>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</si>
  <si>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</si>
  <si>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</si>
  <si>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</si>
  <si>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</si>
  <si>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</si>
  <si>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</si>
  <si>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</si>
  <si>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</si>
  <si>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</si>
  <si>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</si>
  <si>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</si>
  <si>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</si>
  <si>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</si>
  <si>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</si>
  <si>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</si>
  <si>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</si>
  <si>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</si>
  <si>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</si>
  <si>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</si>
  <si>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</si>
  <si>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</si>
  <si>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</si>
  <si>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</si>
  <si>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</si>
  <si>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</si>
  <si>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</si>
  <si>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</si>
  <si>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</si>
  <si>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</si>
  <si>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</si>
  <si>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</si>
  <si>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</si>
  <si>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</si>
  <si>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</si>
  <si>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</si>
  <si>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</si>
  <si>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</si>
  <si>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</si>
  <si>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</si>
  <si>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</si>
  <si>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</si>
  <si>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</si>
  <si>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</si>
  <si>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</si>
  <si>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</si>
  <si>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</si>
  <si>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</si>
  <si>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</si>
  <si>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</si>
  <si>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</si>
  <si>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</si>
  <si>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</si>
  <si>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</si>
  <si>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</si>
  <si>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</si>
  <si>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</si>
  <si>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</si>
  <si>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</si>
  <si>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</si>
  <si>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</si>
  <si>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</si>
  <si>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</si>
  <si>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</si>
  <si>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</si>
  <si>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</si>
  <si>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</si>
  <si>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</si>
  <si>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</si>
  <si>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</si>
  <si>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</si>
  <si>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</si>
  <si>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</si>
  <si>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</si>
  <si>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</si>
  <si>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</si>
  <si>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</si>
  <si>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</si>
  <si>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</si>
  <si>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</si>
  <si>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</si>
  <si>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</si>
  <si>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</si>
  <si>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</si>
  <si>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</si>
  <si>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</si>
  <si>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</si>
  <si>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</si>
  <si>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</si>
  <si>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</si>
  <si>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</si>
  <si>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</si>
  <si>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</si>
  <si>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</si>
  <si>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</si>
  <si>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</si>
  <si>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</si>
  <si>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</si>
  <si>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</si>
  <si>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</si>
  <si>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</si>
  <si>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</si>
  <si>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</si>
  <si>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</si>
  <si>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</si>
  <si>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</si>
  <si>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</si>
  <si>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</si>
  <si>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</si>
  <si>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</si>
  <si>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</si>
  <si>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</si>
  <si>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</si>
  <si>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</si>
  <si>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</si>
  <si>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</si>
  <si>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</si>
  <si>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</si>
  <si>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</si>
  <si>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</si>
  <si>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</si>
  <si>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</si>
  <si>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</si>
  <si>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</si>
  <si>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</si>
  <si>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</si>
  <si>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</si>
  <si>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</si>
  <si>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</si>
  <si>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</si>
  <si>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</si>
  <si>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</si>
  <si>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</si>
  <si>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</si>
  <si>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</si>
  <si>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</si>
  <si>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</si>
  <si>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</si>
  <si>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</si>
  <si>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</si>
  <si>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</si>
  <si>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</si>
  <si>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</si>
  <si>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</si>
  <si>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</si>
  <si>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</si>
  <si>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</si>
  <si>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</si>
  <si>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</si>
  <si>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</si>
  <si>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</si>
  <si>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</si>
  <si>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</si>
  <si>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</si>
  <si>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</si>
  <si>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</si>
  <si>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</si>
  <si>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</si>
  <si>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</si>
  <si>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</si>
  <si>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</si>
  <si>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</si>
  <si>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</si>
  <si>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</si>
  <si>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</si>
  <si>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</si>
  <si>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</si>
  <si>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</si>
  <si>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</si>
  <si>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</si>
  <si>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</si>
  <si>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</si>
  <si>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</si>
  <si>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</si>
  <si>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</si>
  <si>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</si>
  <si>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</si>
  <si>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</si>
  <si>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</si>
  <si>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</si>
  <si>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</si>
  <si>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</si>
  <si>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</si>
  <si>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</si>
  <si>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</si>
  <si>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</si>
  <si>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</si>
  <si>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</si>
  <si>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</si>
  <si>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</si>
  <si>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</si>
  <si>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</si>
  <si>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</si>
  <si>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</si>
  <si>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</si>
  <si>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</si>
  <si>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</si>
  <si>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</si>
  <si>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</si>
  <si>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</si>
  <si>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</si>
  <si>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</si>
  <si>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</si>
  <si>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</si>
  <si>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</si>
  <si>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</si>
  <si>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</si>
  <si>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</si>
  <si>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</si>
  <si>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</si>
  <si>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</si>
  <si>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</si>
  <si>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</si>
  <si>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</si>
  <si>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</si>
  <si>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</si>
  <si>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</si>
  <si>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</si>
  <si>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</si>
  <si>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</si>
  <si>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</si>
  <si>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</si>
  <si>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</si>
  <si>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</si>
  <si>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</si>
  <si>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</si>
  <si>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</si>
  <si>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</si>
  <si>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</si>
  <si>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</si>
  <si>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</si>
  <si>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</si>
  <si>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</si>
  <si>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</si>
  <si>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</si>
  <si>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</si>
  <si>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</si>
  <si>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</si>
  <si>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</si>
  <si>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</si>
  <si>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</si>
  <si>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</si>
  <si>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</si>
  <si>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</si>
  <si>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</si>
  <si>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</si>
  <si>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</si>
  <si>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</si>
  <si>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</si>
  <si>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</si>
  <si>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</si>
  <si>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</si>
  <si>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</si>
  <si>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</si>
  <si>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</si>
  <si>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</si>
  <si>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</si>
  <si>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</si>
  <si>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</si>
  <si>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</si>
  <si>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</si>
  <si>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</si>
  <si>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</si>
  <si>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</si>
  <si>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</si>
  <si>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</si>
  <si>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</si>
  <si>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</si>
  <si>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</si>
  <si>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</si>
  <si>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</si>
  <si>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</si>
  <si>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</si>
  <si>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</si>
  <si>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</si>
  <si>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</si>
  <si>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</si>
  <si>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</si>
  <si>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</si>
  <si>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</si>
  <si>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</si>
  <si>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</si>
  <si>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</si>
  <si>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</si>
  <si>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</si>
  <si>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</si>
  <si>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</si>
  <si>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</si>
  <si>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</si>
  <si>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</si>
  <si>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</si>
  <si>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</si>
  <si>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</si>
  <si>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</si>
  <si>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</si>
  <si>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</si>
  <si>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</si>
  <si>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</si>
  <si>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</si>
  <si>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</si>
  <si>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</si>
  <si>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</si>
  <si>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</si>
  <si>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</si>
  <si>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</si>
  <si>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</si>
  <si>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</si>
  <si>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</si>
  <si>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</si>
  <si>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</si>
  <si>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</si>
  <si>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</si>
  <si>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</si>
  <si>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</si>
  <si>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</si>
  <si>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</si>
  <si>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</si>
  <si>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</si>
  <si>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</si>
  <si>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</si>
  <si>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</si>
  <si>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</si>
  <si>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</si>
  <si>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</si>
  <si>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</si>
  <si>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</si>
  <si>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</si>
  <si>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</si>
  <si>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</si>
  <si>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</si>
  <si>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</si>
  <si>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</si>
  <si>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</si>
  <si>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</si>
  <si>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</si>
  <si>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</si>
  <si>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</si>
  <si>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</si>
  <si>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</si>
  <si>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</si>
  <si>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</si>
  <si>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</si>
  <si>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</si>
  <si>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</si>
  <si>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</si>
  <si>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</si>
  <si>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</si>
  <si>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</si>
  <si>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</si>
  <si>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</si>
  <si>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</si>
  <si>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</si>
  <si>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</si>
  <si>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</si>
  <si>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</si>
  <si>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</si>
  <si>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</si>
  <si>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</si>
  <si>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</si>
  <si>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</si>
  <si>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</si>
  <si>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</si>
  <si>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</si>
  <si>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</si>
  <si>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</si>
  <si>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</si>
  <si>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</si>
  <si>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</si>
  <si>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</si>
  <si>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</si>
  <si>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</si>
  <si>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</si>
  <si>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</si>
  <si>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</si>
  <si>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</si>
  <si>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</si>
  <si>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</si>
  <si>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</si>
  <si>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</si>
  <si>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</si>
  <si>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</si>
  <si>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</si>
  <si>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</si>
  <si>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</si>
  <si>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</si>
  <si>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</si>
  <si>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</si>
  <si>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</si>
  <si>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</si>
  <si>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</si>
  <si>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</si>
  <si>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</si>
  <si>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</si>
  <si>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</si>
  <si>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</si>
  <si>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</si>
  <si>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</si>
  <si>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</si>
  <si>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</si>
  <si>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</si>
  <si>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</si>
  <si>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</si>
  <si>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</si>
  <si>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</si>
  <si>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</si>
  <si>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</si>
  <si>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</si>
  <si>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</si>
  <si>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</si>
  <si>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</si>
  <si>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</si>
  <si>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</si>
  <si>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</si>
  <si>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</si>
  <si>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</si>
  <si>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</si>
  <si>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</si>
  <si>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</si>
  <si>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</si>
  <si>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</si>
  <si>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</si>
  <si>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</si>
  <si>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</si>
  <si>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</si>
  <si>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</si>
  <si>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</si>
  <si>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</si>
  <si>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</si>
  <si>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</si>
  <si>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</si>
  <si>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</si>
  <si>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</si>
  <si>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</si>
  <si>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</si>
  <si>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</si>
  <si>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</si>
  <si>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</si>
  <si>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</si>
  <si>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</si>
  <si>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</si>
  <si>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</si>
  <si>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</si>
  <si>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</si>
  <si>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</si>
  <si>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</si>
  <si>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</si>
  <si>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</si>
  <si>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</si>
  <si>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</si>
  <si>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</si>
  <si>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</si>
  <si>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</si>
  <si>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</si>
  <si>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</si>
  <si>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</si>
  <si>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</si>
  <si>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</si>
  <si>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</si>
  <si>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</si>
  <si>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</si>
  <si>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</si>
  <si>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</si>
  <si>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</si>
  <si>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</si>
  <si>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</si>
  <si>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</si>
  <si>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</si>
  <si>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</si>
  <si>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</si>
  <si>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</si>
  <si>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</si>
  <si>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</si>
  <si>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</si>
  <si>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</si>
  <si>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</si>
  <si>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</si>
  <si>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</si>
  <si>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</si>
  <si>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</si>
  <si>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</si>
  <si>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</si>
  <si>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</si>
  <si>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</si>
  <si>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</si>
  <si>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</si>
  <si>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</si>
  <si>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</si>
  <si>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</si>
  <si>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</si>
  <si>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</si>
  <si>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</si>
  <si>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</si>
  <si>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</si>
  <si>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</si>
  <si>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</si>
  <si>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</si>
  <si>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</si>
  <si>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</si>
  <si>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</si>
  <si>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</si>
  <si>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</si>
  <si>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</si>
  <si>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</si>
  <si>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</si>
  <si>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</si>
  <si>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</si>
  <si>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</si>
  <si>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</si>
  <si>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</si>
  <si>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</si>
  <si>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</si>
  <si>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</si>
  <si>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</si>
  <si>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</si>
  <si>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</si>
  <si>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</si>
  <si>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</si>
  <si>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</si>
  <si>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</si>
  <si>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</si>
  <si>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</si>
  <si>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</si>
  <si>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</si>
  <si>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</si>
  <si>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</si>
  <si>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</si>
  <si>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</si>
  <si>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</si>
  <si>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</si>
  <si>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</si>
  <si>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</si>
  <si>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</si>
  <si>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</si>
  <si>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</si>
  <si>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</si>
  <si>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</si>
  <si>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</si>
  <si>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</si>
  <si>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</si>
  <si>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</si>
  <si>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</si>
  <si>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</si>
  <si>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</si>
  <si>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</si>
  <si>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</si>
  <si>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</si>
  <si>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</si>
  <si>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</si>
  <si>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</si>
  <si>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</si>
  <si>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</si>
  <si>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</si>
  <si>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</si>
  <si>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</si>
  <si>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</si>
  <si>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</si>
  <si>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</si>
  <si>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</si>
  <si>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</si>
  <si>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</si>
  <si>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</si>
  <si>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</si>
  <si>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</si>
  <si>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</si>
  <si>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</si>
  <si>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</si>
  <si>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</si>
  <si>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</si>
  <si>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</si>
  <si>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</si>
  <si>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</si>
  <si>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</si>
  <si>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</si>
  <si>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</si>
  <si>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</si>
  <si>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</si>
  <si>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</si>
  <si>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</si>
  <si>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</si>
  <si>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</si>
  <si>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</si>
  <si>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</si>
  <si>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</si>
  <si>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</si>
  <si>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</si>
  <si>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</si>
  <si>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</si>
  <si>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</si>
  <si>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</si>
  <si>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</si>
  <si>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</si>
  <si>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</si>
  <si>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</si>
  <si>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</si>
  <si>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</si>
  <si>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</si>
  <si>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</si>
  <si>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</si>
  <si>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</si>
  <si>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</si>
  <si>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</si>
  <si>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</si>
  <si>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</si>
  <si>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</si>
  <si>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</si>
  <si>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</si>
  <si>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</si>
  <si>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</si>
  <si>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</si>
  <si>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</si>
  <si>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</si>
  <si>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</si>
  <si>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</si>
  <si>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</si>
  <si>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</si>
  <si>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</si>
  <si>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</si>
  <si>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</si>
  <si>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</si>
  <si>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</si>
  <si>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</si>
  <si>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</si>
  <si>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</si>
  <si>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</si>
  <si>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</si>
  <si>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</si>
  <si>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</si>
  <si>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</si>
  <si>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</si>
  <si>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</si>
  <si>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</si>
  <si>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</si>
  <si>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</si>
  <si>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</si>
  <si>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</si>
  <si>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</si>
  <si>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</si>
  <si>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</si>
  <si>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</si>
  <si>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</si>
  <si>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</si>
  <si>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</si>
  <si>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</si>
  <si>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</si>
  <si>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</si>
  <si>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</si>
  <si>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</si>
  <si>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</si>
  <si>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</si>
  <si>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</si>
  <si>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</si>
  <si>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</si>
  <si>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</si>
  <si>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</si>
  <si>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</si>
  <si>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</si>
  <si>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</si>
  <si>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</si>
  <si>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</si>
  <si>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</si>
  <si>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</si>
  <si>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</si>
  <si>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</si>
  <si>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</si>
  <si>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</si>
  <si>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</si>
  <si>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</si>
  <si>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</si>
  <si>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</si>
  <si>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</si>
  <si>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</si>
  <si>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</si>
  <si>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</si>
  <si>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</si>
  <si>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</si>
  <si>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</si>
  <si>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</si>
  <si>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</si>
  <si>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</si>
  <si>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</si>
  <si>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</si>
  <si>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</si>
  <si>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</si>
  <si>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</si>
  <si>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</si>
  <si>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</si>
  <si>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</si>
  <si>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</si>
  <si>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</si>
  <si>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</si>
  <si>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</si>
  <si>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</si>
  <si>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</si>
  <si>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</si>
  <si>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</si>
  <si>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</si>
  <si>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</si>
  <si>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</si>
  <si>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</si>
  <si>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</si>
  <si>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</si>
  <si>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</si>
  <si>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</si>
  <si>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</si>
  <si>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</si>
  <si>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</si>
  <si>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</si>
  <si>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</si>
  <si>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</si>
  <si>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</si>
  <si>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</si>
  <si>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</si>
  <si>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</si>
  <si>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</si>
  <si>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</si>
  <si>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</si>
  <si>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</si>
  <si>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</si>
  <si>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</si>
  <si>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</si>
  <si>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</si>
  <si>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</si>
  <si>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</si>
  <si>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</si>
  <si>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</si>
  <si>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</si>
  <si>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</si>
  <si>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</si>
  <si>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</si>
  <si>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</si>
  <si>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</si>
  <si>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</si>
  <si>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</si>
  <si>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</si>
  <si>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</si>
  <si>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</si>
  <si>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</si>
  <si>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</si>
  <si>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</si>
  <si>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</si>
  <si>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</si>
  <si>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</si>
  <si>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</si>
  <si>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</si>
  <si>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</si>
  <si>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</si>
  <si>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</si>
  <si>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</si>
  <si>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</si>
  <si>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</si>
  <si>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</si>
  <si>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</si>
  <si>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</si>
  <si>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</si>
  <si>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</si>
  <si>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</si>
  <si>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</si>
  <si>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</si>
  <si>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</si>
  <si>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</si>
  <si>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</si>
  <si>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</si>
  <si>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</si>
  <si>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</si>
  <si>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</si>
  <si>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</si>
  <si>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</si>
  <si>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</si>
  <si>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</si>
  <si>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</si>
  <si>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</si>
  <si>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</si>
  <si>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</si>
  <si>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</si>
  <si>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</si>
  <si>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</si>
  <si>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</si>
  <si>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</si>
  <si>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</si>
  <si>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</si>
  <si>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</si>
  <si>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</si>
  <si>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</si>
  <si>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</si>
  <si>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</si>
  <si>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</si>
  <si>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</si>
  <si>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</si>
  <si>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</si>
  <si>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</si>
  <si>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</si>
  <si>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</si>
  <si>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</si>
  <si>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</si>
  <si>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</si>
  <si>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</si>
  <si>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</si>
  <si>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</si>
  <si>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</si>
  <si>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</si>
  <si>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</si>
  <si>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</si>
  <si>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</si>
  <si>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</si>
  <si>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</si>
  <si>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</si>
  <si>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</si>
  <si>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</si>
  <si>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</si>
  <si>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</si>
  <si>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</si>
  <si>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</si>
  <si>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</si>
  <si>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</si>
  <si>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</si>
  <si>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</si>
  <si>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</si>
  <si>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</si>
  <si>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</si>
  <si>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</si>
  <si>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</si>
  <si>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</si>
  <si>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</si>
  <si>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</si>
  <si>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</si>
  <si>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</si>
  <si>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</si>
  <si>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</si>
  <si>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</si>
  <si>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</si>
  <si>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</si>
  <si>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</si>
  <si>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</si>
  <si>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</si>
  <si>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</si>
  <si>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</si>
  <si>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</si>
  <si>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</si>
  <si>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</si>
  <si>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</si>
  <si>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</si>
  <si>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</si>
  <si>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</si>
  <si>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</si>
  <si>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</si>
  <si>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</si>
  <si>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</si>
  <si>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</si>
  <si>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</si>
  <si>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</si>
  <si>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</si>
  <si>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</si>
  <si>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</si>
  <si>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</si>
  <si>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</si>
  <si>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</si>
  <si>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</si>
  <si>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</si>
  <si>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</si>
  <si>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</si>
  <si>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</si>
  <si>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</si>
  <si>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</si>
  <si>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</si>
  <si>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</si>
  <si>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</si>
  <si>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</si>
  <si>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</si>
  <si>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</si>
  <si>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</si>
  <si>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</si>
  <si>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</si>
  <si>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</si>
  <si>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</si>
  <si>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</si>
  <si>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</si>
  <si>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</si>
  <si>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</si>
  <si>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</si>
  <si>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</si>
  <si>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</si>
  <si>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</si>
  <si>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</si>
  <si>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</si>
  <si>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</si>
  <si>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</si>
  <si>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</si>
  <si>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</si>
  <si>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</si>
  <si>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</si>
  <si>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</si>
  <si>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</si>
  <si>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</si>
  <si>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</si>
  <si>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</si>
  <si>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</si>
  <si>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</si>
  <si>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</si>
  <si>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</si>
  <si>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</si>
  <si>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</si>
  <si>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</si>
  <si>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</si>
  <si>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</si>
  <si>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</si>
  <si>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</si>
  <si>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</si>
  <si>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</si>
  <si>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</si>
  <si>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</si>
  <si>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</si>
  <si>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</si>
  <si>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</si>
  <si>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</si>
  <si>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</si>
  <si>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</si>
  <si>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</si>
  <si>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</si>
  <si>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</si>
  <si>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</si>
  <si>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</si>
  <si>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</si>
  <si>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</si>
  <si>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</si>
  <si>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</si>
  <si>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</si>
  <si>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</si>
  <si>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</si>
  <si>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</si>
  <si>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</si>
  <si>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</si>
  <si>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</si>
  <si>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</si>
  <si>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</si>
  <si>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</si>
  <si>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</si>
  <si>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</si>
  <si>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</si>
  <si>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</si>
  <si>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</si>
  <si>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</si>
  <si>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</si>
  <si>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</si>
  <si>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</si>
  <si>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</si>
  <si>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</si>
  <si>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</si>
  <si>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</si>
  <si>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</si>
  <si>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</si>
  <si>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</si>
  <si>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</si>
  <si>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</si>
  <si>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</si>
  <si>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</si>
  <si>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</si>
  <si>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</si>
  <si>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</si>
  <si>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</si>
  <si>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</si>
  <si>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</si>
  <si>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</si>
  <si>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</si>
  <si>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</si>
  <si>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</si>
  <si>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</si>
  <si>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</si>
  <si>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</si>
  <si>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</si>
  <si>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</si>
  <si>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</si>
  <si>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</si>
  <si>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</si>
  <si>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</si>
  <si>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</si>
  <si>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</si>
  <si>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</si>
  <si>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</si>
  <si>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</si>
  <si>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</si>
  <si>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</si>
  <si>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</si>
  <si>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</si>
  <si>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</si>
  <si>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</si>
  <si>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</si>
  <si>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</si>
  <si>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</si>
  <si>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</si>
  <si>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</si>
  <si>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</si>
  <si>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</si>
  <si>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</si>
  <si>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</si>
  <si>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</si>
  <si>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</si>
  <si>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</si>
  <si>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</si>
  <si>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</si>
  <si>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</si>
  <si>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</si>
  <si>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</si>
  <si>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</si>
  <si>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</si>
  <si>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</si>
  <si>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</si>
  <si>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</si>
  <si>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</si>
  <si>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</si>
  <si>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</si>
  <si>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</si>
  <si>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</si>
  <si>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</si>
  <si>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</si>
  <si>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</si>
  <si>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</si>
  <si>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</si>
  <si>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</si>
  <si>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</si>
  <si>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</si>
  <si>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</si>
  <si>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</si>
  <si>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</si>
  <si>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</si>
  <si>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</si>
  <si>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</si>
  <si>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</si>
  <si>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</si>
  <si>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</si>
  <si>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</si>
  <si>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</si>
  <si>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</si>
  <si>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</si>
  <si>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</si>
  <si>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</si>
  <si>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</si>
  <si>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</si>
  <si>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</si>
  <si>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</si>
  <si>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</si>
  <si>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</si>
  <si>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</si>
  <si>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</si>
  <si>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</si>
  <si>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</si>
  <si>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</si>
  <si>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</si>
  <si>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</si>
  <si>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</si>
  <si>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</si>
  <si>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</si>
  <si>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</si>
  <si>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</si>
  <si>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</si>
  <si>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</si>
  <si>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</si>
  <si>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</si>
  <si>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</si>
  <si>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</si>
  <si>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</si>
  <si>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</si>
  <si>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</si>
  <si>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</si>
  <si>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</si>
  <si>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</si>
  <si>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</si>
  <si>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</si>
  <si>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</si>
  <si>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</si>
  <si>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</si>
  <si>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</si>
  <si>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</si>
  <si>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</si>
  <si>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</si>
  <si>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</si>
  <si>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</si>
  <si>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</si>
  <si>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</si>
  <si>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</si>
  <si>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</si>
  <si>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</si>
  <si>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</si>
  <si>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</si>
  <si>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</si>
  <si>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</si>
  <si>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</si>
  <si>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</si>
  <si>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</si>
  <si>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</si>
  <si>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</si>
  <si>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</si>
  <si>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</si>
  <si>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</si>
  <si>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</si>
  <si>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</si>
  <si>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</si>
  <si>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</si>
  <si>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</si>
  <si>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</si>
  <si>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</si>
  <si>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</si>
  <si>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</si>
  <si>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</si>
  <si>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</si>
  <si>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</si>
  <si>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</si>
  <si>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</si>
  <si>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</si>
  <si>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</si>
  <si>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</si>
  <si>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</si>
  <si>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</si>
  <si>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</si>
  <si>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</si>
  <si>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</si>
  <si>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</si>
  <si>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</si>
  <si>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</si>
  <si>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</si>
  <si>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</si>
  <si>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</si>
  <si>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</si>
  <si>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</si>
  <si>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</si>
  <si>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</si>
  <si>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</si>
  <si>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</si>
  <si>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</si>
  <si>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</si>
  <si>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</si>
  <si>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</si>
  <si>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</si>
  <si>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</si>
  <si>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</si>
  <si>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</si>
  <si>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</si>
  <si>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</si>
  <si>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</si>
  <si>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</si>
  <si>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</si>
  <si>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</si>
  <si>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</si>
  <si>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</si>
  <si>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</si>
  <si>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</si>
  <si>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</si>
  <si>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</si>
  <si>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</si>
  <si>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</si>
  <si>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</si>
  <si>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</si>
  <si>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</si>
  <si>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</si>
  <si>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</si>
  <si>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</si>
  <si>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</si>
  <si>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</si>
  <si>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</si>
  <si>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</si>
  <si>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</si>
  <si>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</si>
  <si>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</si>
  <si>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</si>
  <si>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</si>
  <si>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</si>
  <si>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</si>
  <si>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</si>
  <si>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</si>
  <si>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</si>
  <si>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</si>
  <si>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</si>
  <si>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</si>
  <si>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</si>
  <si>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</si>
  <si>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</si>
  <si>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</si>
  <si>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</si>
  <si>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</si>
  <si>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</si>
  <si>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</si>
  <si>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</si>
  <si>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</si>
  <si>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</si>
  <si>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</si>
  <si>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</si>
  <si>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</si>
  <si>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</si>
  <si>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</si>
  <si>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</si>
  <si>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</si>
  <si>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</si>
  <si>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</si>
  <si>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</si>
  <si>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</si>
  <si>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</si>
  <si>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</si>
  <si>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</si>
  <si>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</si>
  <si>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</si>
  <si>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</si>
  <si>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</si>
  <si>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</si>
  <si>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</si>
  <si>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</si>
  <si>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</si>
  <si>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</si>
  <si>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</si>
  <si>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</si>
  <si>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</si>
  <si>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</si>
  <si>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</si>
  <si>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</si>
  <si>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</si>
  <si>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</si>
  <si>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</si>
  <si>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</si>
  <si>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</si>
  <si>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</si>
  <si>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</si>
  <si>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</si>
  <si>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</si>
  <si>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</si>
  <si>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</si>
  <si>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</si>
  <si>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</si>
  <si>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</si>
  <si>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</si>
  <si>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</si>
  <si>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</si>
  <si>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</si>
  <si>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</si>
  <si>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</si>
  <si>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</si>
  <si>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</si>
  <si>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</si>
  <si>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</si>
  <si>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</si>
  <si>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</si>
  <si>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</si>
  <si>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</si>
  <si>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</si>
  <si>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</si>
  <si>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</si>
  <si>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</si>
  <si>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</si>
  <si>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</si>
  <si>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</si>
  <si>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</si>
  <si>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</si>
  <si>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</si>
  <si>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</si>
  <si>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</si>
  <si>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</si>
  <si>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</si>
  <si>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</si>
  <si>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</si>
  <si>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</si>
  <si>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</si>
  <si>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</si>
  <si>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</si>
  <si>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</si>
  <si>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</si>
  <si>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</si>
  <si>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</si>
  <si>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</si>
  <si>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</si>
  <si>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</si>
  <si>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</si>
  <si>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</si>
  <si>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</si>
  <si>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</si>
  <si>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</si>
  <si>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</si>
  <si>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</si>
  <si>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</si>
  <si>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</si>
  <si>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</si>
  <si>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</si>
  <si>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</si>
  <si>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</si>
  <si>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</si>
  <si>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</si>
  <si>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</si>
  <si>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</si>
  <si>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</si>
  <si>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</si>
  <si>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</si>
  <si>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</si>
  <si>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</si>
  <si>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</si>
  <si>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</si>
  <si>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</si>
  <si>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</si>
  <si>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</si>
  <si>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</si>
  <si>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</si>
  <si>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</si>
  <si>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</si>
  <si>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</si>
  <si>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</si>
  <si>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</si>
  <si>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</si>
  <si>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</si>
  <si>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</si>
  <si>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</si>
  <si>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</si>
  <si>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</si>
  <si>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</si>
  <si>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</si>
  <si>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</si>
  <si>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</si>
  <si>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</si>
  <si>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</si>
  <si>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</si>
  <si>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</si>
  <si>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</si>
  <si>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</si>
  <si>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</si>
  <si>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</si>
  <si>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</si>
  <si>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</si>
  <si>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</si>
  <si>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</si>
  <si>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</si>
  <si>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</si>
  <si>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</si>
  <si>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</si>
  <si>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</si>
  <si>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</si>
  <si>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</si>
  <si>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</si>
  <si>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</si>
  <si>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</si>
  <si>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</si>
  <si>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</si>
  <si>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</si>
  <si>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</si>
  <si>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</si>
  <si>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</si>
  <si>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</si>
  <si>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</si>
  <si>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</si>
  <si>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</si>
  <si>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</si>
  <si>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</si>
  <si>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</si>
  <si>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</si>
  <si>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</si>
  <si>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</si>
  <si>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</si>
  <si>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</si>
  <si>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</si>
  <si>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</si>
  <si>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</si>
  <si>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</si>
  <si>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</si>
  <si>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</si>
  <si>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</si>
  <si>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</si>
  <si>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</si>
  <si>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</si>
  <si>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</si>
  <si>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</si>
  <si>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</si>
  <si>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</si>
  <si>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</si>
  <si>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</si>
  <si>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</si>
  <si>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</si>
  <si>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</si>
  <si>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</si>
  <si>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</si>
  <si>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</si>
  <si>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</si>
  <si>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</si>
  <si>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</si>
  <si>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</si>
  <si>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</si>
  <si>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</si>
  <si>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</si>
  <si>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</si>
  <si>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</si>
  <si>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</si>
  <si>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</si>
  <si>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</si>
  <si>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</si>
  <si>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</si>
  <si>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</si>
  <si>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</si>
  <si>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</si>
  <si>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</si>
  <si>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</si>
  <si>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</si>
  <si>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</si>
  <si>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</si>
  <si>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</si>
  <si>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</si>
  <si>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</si>
  <si>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</si>
  <si>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</si>
  <si>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</si>
  <si>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</si>
  <si>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</si>
  <si>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</si>
  <si>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</si>
  <si>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</si>
  <si>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</si>
  <si>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</si>
  <si>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</si>
  <si>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</si>
  <si>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</si>
  <si>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</si>
  <si>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</si>
  <si>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</si>
  <si>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</si>
  <si>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</si>
  <si>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</si>
  <si>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</si>
  <si>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</si>
  <si>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</si>
  <si>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</si>
  <si>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</si>
  <si>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</si>
  <si>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</si>
  <si>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</si>
  <si>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</si>
  <si>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</si>
  <si>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</si>
  <si>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</si>
  <si>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</si>
  <si>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</si>
  <si>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</si>
  <si>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</si>
  <si>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</si>
  <si>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</si>
  <si>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</si>
  <si>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</si>
  <si>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</si>
  <si>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</si>
  <si>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</si>
  <si>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</si>
  <si>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</si>
  <si>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</si>
  <si>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</si>
  <si>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</si>
  <si>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</si>
  <si>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</si>
  <si>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</si>
  <si>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</si>
  <si>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</si>
  <si>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</si>
  <si>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</si>
  <si>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</si>
  <si>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</si>
  <si>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</si>
  <si>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</si>
  <si>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</si>
  <si>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</si>
  <si>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</si>
  <si>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</si>
  <si>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</si>
  <si>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</si>
  <si>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</si>
  <si>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</si>
  <si>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</si>
  <si>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</si>
  <si>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</si>
  <si>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</si>
  <si>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</si>
  <si>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</si>
  <si>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</si>
  <si>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</si>
  <si>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</si>
  <si>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</si>
  <si>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</si>
  <si>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</si>
  <si>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</si>
  <si>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</si>
  <si>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</si>
  <si>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</si>
  <si>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</si>
  <si>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</si>
  <si>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</si>
  <si>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</si>
  <si>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</si>
  <si>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</si>
  <si>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</si>
  <si>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</si>
  <si>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</si>
  <si>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</si>
  <si>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</si>
  <si>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</si>
  <si>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</si>
  <si>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</si>
  <si>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</si>
  <si>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</si>
  <si>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</si>
  <si>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</si>
  <si>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</si>
  <si>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</si>
  <si>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</si>
  <si>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</si>
  <si>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</si>
  <si>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</si>
  <si>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</si>
  <si>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</si>
  <si>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</si>
  <si>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</si>
  <si>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</si>
  <si>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</si>
  <si>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</si>
  <si>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</si>
  <si>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</si>
  <si>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</si>
  <si>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</si>
  <si>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</si>
  <si>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</si>
  <si>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</si>
  <si>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</si>
  <si>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</si>
  <si>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</si>
  <si>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</si>
  <si>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</si>
  <si>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</si>
  <si>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</si>
  <si>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</si>
  <si>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</si>
  <si>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</si>
  <si>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</si>
  <si>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</si>
  <si>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</si>
  <si>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</si>
  <si>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</si>
  <si>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</si>
  <si>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</si>
  <si>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</si>
  <si>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</si>
  <si>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</si>
  <si>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</si>
  <si>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</si>
  <si>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</si>
  <si>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</si>
  <si>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</si>
  <si>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</si>
  <si>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</si>
  <si>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</si>
  <si>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</si>
  <si>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</si>
  <si>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</si>
  <si>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</si>
  <si>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</si>
  <si>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</si>
  <si>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</si>
  <si>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</si>
  <si>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</si>
  <si>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</si>
  <si>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</si>
  <si>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</si>
  <si>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</si>
  <si>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</si>
  <si>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</si>
  <si>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</si>
  <si>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</si>
  <si>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</si>
  <si>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</si>
  <si>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</si>
  <si>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</si>
  <si>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</si>
  <si>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</si>
  <si>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</si>
  <si>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</si>
  <si>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</si>
  <si>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</si>
  <si>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</si>
  <si>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</si>
  <si>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</si>
  <si>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</si>
  <si>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</si>
  <si>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</si>
  <si>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</si>
  <si>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</si>
  <si>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</si>
  <si>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</si>
  <si>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</si>
  <si>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</si>
  <si>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</si>
  <si>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</si>
  <si>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</si>
  <si>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</si>
  <si>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</si>
  <si>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</si>
  <si>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</si>
  <si>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</si>
  <si>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</si>
  <si>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</si>
  <si>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</si>
  <si>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</si>
  <si>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</si>
  <si>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</si>
  <si>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</si>
  <si>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</si>
  <si>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</si>
  <si>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</si>
  <si>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</si>
  <si>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</si>
  <si>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</si>
  <si>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</si>
  <si>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</si>
  <si>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</si>
  <si>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</si>
  <si>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</si>
  <si>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</si>
  <si>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</si>
  <si>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</si>
  <si>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</si>
  <si>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</si>
  <si>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</si>
  <si>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</si>
  <si>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</si>
  <si>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</si>
  <si>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</si>
  <si>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</si>
  <si>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</si>
  <si>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</si>
  <si>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</si>
  <si>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</si>
  <si>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</si>
  <si>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</si>
  <si>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</si>
  <si>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</si>
  <si>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</si>
  <si>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</si>
  <si>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</si>
  <si>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</si>
  <si>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</si>
  <si>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</si>
  <si>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</si>
  <si>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</si>
  <si>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</si>
  <si>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</si>
  <si>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</si>
  <si>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</si>
  <si>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</si>
  <si>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</si>
  <si>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</si>
  <si>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</si>
  <si>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</si>
  <si>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</si>
  <si>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</si>
  <si>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</si>
  <si>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</si>
  <si>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</si>
  <si>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</si>
  <si>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</si>
  <si>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</si>
  <si>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</si>
  <si>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</si>
  <si>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</si>
  <si>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</si>
  <si>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</si>
  <si>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</si>
  <si>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</si>
  <si>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</si>
  <si>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</si>
  <si>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</si>
  <si>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</si>
  <si>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</si>
  <si>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</si>
  <si>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</si>
  <si>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</si>
  <si>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</si>
  <si>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</si>
  <si>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</si>
  <si>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</si>
  <si>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</si>
  <si>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</si>
  <si>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</si>
  <si>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</si>
  <si>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</si>
  <si>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</si>
  <si>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</si>
  <si>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</si>
  <si>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</si>
  <si>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</si>
  <si>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</si>
  <si>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</si>
  <si>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</si>
  <si>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</si>
  <si>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</si>
  <si>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</si>
  <si>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</si>
  <si>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</si>
  <si>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</si>
  <si>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</si>
  <si>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</si>
  <si>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</si>
  <si>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</si>
  <si>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</si>
  <si>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</si>
  <si>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</si>
  <si>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</si>
  <si>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</si>
  <si>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</si>
  <si>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</si>
  <si>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</si>
  <si>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</si>
  <si>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</si>
  <si>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</si>
  <si>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</si>
  <si>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</si>
  <si>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</si>
  <si>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</si>
  <si>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</si>
  <si>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</si>
  <si>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</si>
  <si>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</si>
  <si>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</si>
  <si>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</si>
  <si>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</si>
  <si>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</si>
  <si>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</si>
  <si>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</si>
  <si>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</si>
  <si>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</si>
  <si>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</si>
  <si>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</si>
  <si>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</si>
  <si>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</si>
  <si>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</si>
  <si>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</si>
  <si>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</si>
  <si>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</si>
  <si>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</si>
  <si>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</si>
  <si>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</si>
  <si>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</si>
  <si>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</si>
  <si>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</si>
  <si>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</si>
  <si>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</si>
  <si>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</si>
  <si>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</si>
  <si>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</si>
  <si>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</si>
  <si>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</si>
  <si>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</si>
  <si>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</si>
  <si>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</si>
  <si>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</si>
  <si>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</si>
  <si>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</si>
  <si>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</si>
  <si>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</si>
  <si>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</si>
  <si>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</si>
  <si>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</si>
  <si>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</si>
  <si>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</si>
  <si>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</si>
  <si>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</si>
  <si>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</si>
  <si>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</si>
  <si>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</si>
  <si>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</si>
  <si>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</si>
  <si>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</si>
  <si>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</si>
  <si>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</si>
  <si>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</si>
  <si>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</si>
  <si>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</si>
  <si>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</si>
  <si>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</si>
  <si>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</si>
  <si>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</si>
  <si>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</si>
  <si>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</si>
  <si>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</si>
  <si>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</si>
  <si>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</si>
  <si>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</si>
  <si>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</si>
  <si>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</si>
  <si>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</si>
  <si>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</si>
  <si>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</si>
  <si>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</si>
  <si>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</si>
  <si>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</si>
  <si>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</si>
  <si>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</si>
  <si>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</si>
  <si>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</si>
  <si>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</si>
  <si>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</si>
  <si>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</si>
  <si>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</si>
  <si>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</si>
  <si>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</si>
  <si>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</si>
  <si>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</si>
  <si>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</si>
  <si>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</si>
  <si>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</si>
  <si>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</si>
  <si>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</si>
  <si>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</si>
  <si>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</si>
  <si>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</si>
  <si>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</si>
  <si>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</si>
  <si>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</si>
  <si>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</si>
  <si>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</si>
  <si>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</si>
  <si>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</si>
  <si>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</si>
  <si>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</si>
  <si>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</si>
  <si>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</si>
  <si>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</si>
  <si>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</si>
  <si>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</si>
  <si>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</si>
  <si>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</si>
  <si>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</si>
  <si>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</si>
  <si>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</si>
  <si>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</si>
  <si>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</si>
  <si>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</si>
  <si>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</si>
  <si>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</si>
  <si>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</si>
  <si>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</si>
  <si>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</si>
  <si>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</si>
  <si>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</si>
  <si>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</si>
  <si>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</si>
  <si>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</si>
  <si>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</si>
  <si>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</si>
  <si>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</si>
  <si>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</si>
  <si>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</si>
  <si>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</si>
  <si>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</si>
  <si>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</si>
  <si>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</si>
  <si>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</si>
  <si>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</si>
  <si>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</si>
  <si>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</si>
  <si>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</si>
  <si>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</si>
  <si>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</si>
  <si>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</si>
  <si>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</si>
  <si>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</si>
  <si>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</si>
  <si>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</si>
  <si>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</si>
  <si>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</si>
  <si>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</si>
  <si>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</si>
  <si>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</si>
  <si>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</si>
  <si>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</si>
  <si>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</si>
  <si>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</si>
  <si>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</si>
  <si>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</si>
  <si>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</si>
  <si>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</si>
  <si>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</si>
  <si>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</si>
  <si>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</si>
  <si>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</si>
  <si>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</si>
  <si>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</si>
  <si>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</si>
  <si>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</si>
  <si>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</si>
  <si>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</si>
  <si>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</si>
  <si>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</si>
  <si>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</si>
  <si>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</si>
  <si>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</si>
  <si>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</si>
  <si>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</si>
  <si>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</si>
  <si>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</si>
  <si>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</si>
  <si>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</si>
  <si>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</si>
  <si>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</si>
  <si>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</si>
  <si>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</si>
  <si>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</si>
  <si>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</si>
  <si>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</si>
  <si>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</si>
  <si>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</si>
  <si>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</si>
  <si>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</si>
  <si>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</si>
  <si>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</si>
  <si>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</si>
  <si>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</si>
  <si>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</si>
  <si>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</si>
  <si>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</si>
  <si>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</si>
  <si>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</si>
  <si>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</si>
  <si>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</si>
  <si>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</si>
  <si>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</si>
  <si>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</si>
  <si>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</si>
  <si>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</si>
  <si>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</si>
  <si>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</si>
  <si>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</si>
  <si>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</si>
  <si>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</si>
  <si>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</si>
  <si>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</si>
  <si>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</si>
  <si>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</si>
  <si>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</si>
  <si>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</si>
  <si>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</si>
  <si>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</si>
  <si>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</si>
  <si>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</si>
  <si>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</si>
  <si>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</si>
  <si>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</si>
  <si>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</si>
  <si>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</si>
  <si>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</si>
  <si>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</si>
  <si>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</si>
  <si>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</si>
  <si>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</si>
  <si>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</si>
  <si>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</si>
  <si>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</si>
  <si>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</si>
  <si>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</si>
  <si>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</si>
  <si>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</si>
  <si>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</si>
  <si>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</si>
  <si>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</si>
  <si>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</si>
  <si>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</si>
  <si>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</si>
  <si>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</si>
  <si>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</si>
  <si>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</si>
  <si>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</si>
  <si>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</si>
  <si>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</si>
  <si>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</si>
  <si>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</si>
  <si>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</si>
  <si>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</si>
  <si>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</si>
  <si>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</si>
  <si>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</si>
  <si>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</si>
  <si>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</si>
  <si>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</si>
  <si>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</si>
  <si>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</si>
  <si>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</si>
  <si>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</si>
  <si>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</si>
  <si>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</si>
  <si>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</si>
  <si>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</si>
  <si>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</si>
  <si>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</si>
  <si>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</si>
  <si>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</si>
  <si>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</si>
  <si>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</si>
  <si>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</si>
  <si>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</si>
  <si>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</si>
  <si>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</si>
  <si>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</si>
  <si>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</si>
  <si>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</si>
  <si>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</si>
  <si>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</si>
  <si>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</si>
  <si>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</si>
  <si>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</si>
  <si>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</si>
  <si>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</si>
  <si>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</si>
  <si>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</si>
  <si>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</si>
  <si>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</si>
  <si>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</si>
  <si>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</si>
  <si>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</si>
  <si>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</si>
  <si>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</si>
  <si>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</si>
  <si>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</si>
  <si>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</si>
  <si>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</si>
  <si>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</si>
  <si>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</si>
  <si>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</si>
  <si>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</si>
  <si>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</si>
  <si>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</si>
  <si>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</si>
  <si>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</si>
  <si>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</si>
  <si>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</si>
  <si>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</si>
  <si>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</si>
  <si>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</si>
  <si>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</si>
  <si>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</si>
  <si>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</si>
  <si>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</si>
  <si>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</si>
  <si>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</si>
  <si>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</si>
  <si>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</si>
  <si>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</si>
  <si>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</si>
  <si>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</si>
  <si>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</si>
  <si>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</si>
  <si>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</si>
  <si>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</si>
  <si>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</si>
  <si>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</si>
  <si>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</si>
  <si>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</si>
  <si>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</si>
  <si>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</si>
  <si>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</si>
  <si>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</si>
  <si>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</si>
  <si>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</si>
  <si>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</si>
  <si>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</si>
  <si>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</si>
  <si>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</si>
  <si>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</si>
  <si>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</si>
  <si>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</si>
  <si>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</si>
  <si>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</si>
  <si>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</si>
  <si>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</si>
  <si>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</si>
  <si>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</si>
  <si>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</si>
  <si>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</si>
  <si>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</si>
  <si>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</si>
  <si>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</si>
  <si>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</si>
  <si>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</si>
  <si>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</si>
  <si>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</si>
  <si>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</si>
  <si>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</si>
  <si>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</si>
  <si>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</si>
  <si>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</si>
  <si>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</si>
  <si>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</si>
  <si>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</si>
  <si>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</si>
  <si>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</si>
  <si>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</si>
  <si>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</si>
  <si>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</si>
  <si>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</si>
  <si>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</si>
  <si>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</si>
  <si>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</si>
  <si>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</si>
  <si>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</si>
  <si>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</si>
  <si>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</si>
  <si>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</si>
  <si>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</si>
  <si>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</si>
  <si>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</si>
  <si>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</si>
  <si>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</si>
  <si>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</si>
  <si>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</si>
  <si>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</si>
  <si>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</si>
  <si>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</si>
  <si>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</si>
  <si>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</si>
  <si>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</si>
  <si>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</si>
  <si>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</si>
  <si>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</si>
  <si>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</si>
  <si>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</si>
  <si>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</si>
  <si>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</si>
  <si>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</si>
  <si>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</si>
  <si>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</si>
  <si>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</si>
  <si>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</si>
  <si>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</si>
  <si>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</si>
  <si>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</si>
  <si>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</si>
  <si>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</si>
  <si>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</si>
  <si>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</si>
  <si>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</si>
  <si>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</si>
  <si>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</si>
  <si>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</si>
  <si>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</si>
  <si>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</si>
  <si>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</si>
  <si>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</si>
  <si>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</si>
  <si>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</si>
  <si>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</si>
  <si>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</si>
  <si>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</si>
  <si>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</si>
  <si>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</si>
  <si>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</si>
  <si>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</si>
  <si>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</si>
  <si>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</si>
  <si>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</si>
  <si>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</si>
  <si>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</si>
  <si>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</si>
  <si>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</si>
  <si>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</si>
  <si>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</si>
  <si>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</si>
  <si>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</si>
  <si>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</si>
  <si>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</si>
  <si>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</si>
  <si>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</si>
  <si>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</si>
  <si>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</si>
  <si>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</si>
  <si>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</si>
  <si>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</si>
  <si>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</si>
  <si>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</si>
  <si>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</si>
  <si>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</si>
  <si>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</si>
  <si>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</si>
  <si>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</si>
  <si>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</si>
  <si>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</si>
  <si>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</si>
  <si>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</si>
  <si>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</si>
  <si>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</si>
  <si>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</si>
  <si>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</si>
  <si>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</si>
  <si>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</si>
  <si>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</si>
  <si>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</si>
  <si>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</si>
  <si>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</si>
  <si>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</si>
  <si>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</si>
  <si>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</si>
  <si>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</si>
  <si>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</si>
  <si>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</si>
  <si>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</si>
  <si>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</si>
  <si>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</si>
  <si>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</si>
  <si>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</si>
  <si>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</si>
  <si>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</si>
  <si>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</si>
  <si>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</si>
  <si>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</si>
  <si>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</si>
  <si>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</si>
  <si>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</si>
  <si>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</si>
  <si>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</si>
  <si>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</si>
  <si>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</si>
  <si>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</si>
  <si>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</si>
  <si>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</si>
  <si>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</si>
  <si>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</si>
  <si>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</si>
  <si>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</si>
  <si>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</si>
  <si>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</si>
  <si>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</si>
  <si>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</si>
  <si>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</si>
  <si>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</si>
  <si>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</si>
  <si>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</si>
  <si>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</si>
  <si>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</si>
  <si>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</si>
  <si>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</si>
  <si>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</si>
  <si>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</si>
  <si>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</si>
  <si>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</si>
  <si>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</si>
  <si>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</si>
  <si>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</si>
  <si>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</si>
  <si>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</si>
  <si>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</si>
  <si>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</si>
  <si>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</si>
  <si>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</si>
  <si>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</si>
  <si>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</si>
  <si>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</si>
  <si>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</si>
  <si>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</si>
  <si>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</si>
  <si>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</si>
  <si>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</si>
  <si>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</si>
  <si>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</si>
  <si>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</si>
  <si>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</si>
  <si>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</si>
  <si>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</si>
  <si>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</si>
  <si>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</si>
  <si>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</si>
  <si>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</si>
  <si>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</si>
  <si>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</si>
  <si>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</si>
  <si>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</si>
  <si>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</si>
  <si>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</si>
  <si>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</si>
  <si>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</si>
  <si>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</si>
  <si>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</si>
  <si>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</si>
  <si>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</si>
  <si>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</si>
  <si>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</si>
  <si>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</si>
  <si>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</si>
  <si>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</si>
  <si>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</si>
  <si>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</si>
  <si>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</si>
  <si>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</si>
  <si>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</si>
  <si>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</si>
  <si>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</si>
  <si>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</si>
  <si>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</si>
  <si>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</si>
  <si>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</si>
  <si>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</si>
  <si>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</si>
  <si>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</si>
  <si>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</si>
  <si>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</si>
  <si>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</si>
  <si>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</si>
  <si>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</si>
  <si>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</si>
  <si>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</si>
  <si>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</si>
  <si>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</si>
  <si>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</si>
  <si>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</si>
  <si>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</si>
  <si>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</si>
  <si>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</si>
  <si>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</si>
  <si>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</si>
  <si>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</si>
  <si>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</si>
  <si>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</si>
  <si>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</si>
  <si>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</si>
  <si>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</si>
  <si>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</si>
  <si>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</si>
  <si>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</si>
  <si>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</si>
  <si>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</si>
  <si>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</si>
  <si>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</si>
  <si>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</si>
  <si>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</si>
  <si>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</si>
  <si>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</si>
  <si>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</si>
  <si>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</si>
  <si>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</si>
  <si>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</si>
  <si>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</si>
  <si>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</si>
  <si>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</si>
  <si>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</si>
  <si>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</si>
  <si>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</si>
  <si>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</si>
  <si>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</si>
  <si>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</si>
  <si>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</si>
  <si>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</si>
  <si>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</si>
  <si>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</si>
  <si>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</si>
  <si>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</si>
  <si>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</si>
  <si>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</si>
  <si>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</si>
  <si>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</si>
  <si>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</si>
  <si>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</si>
  <si>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</si>
  <si>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</si>
  <si>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</si>
  <si>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</si>
  <si>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</si>
  <si>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</si>
  <si>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</si>
  <si>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</si>
  <si>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</si>
  <si>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</si>
  <si>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</si>
  <si>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</si>
  <si>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</si>
  <si>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</si>
  <si>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</si>
  <si>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</si>
  <si>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</si>
  <si>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</si>
  <si>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</si>
  <si>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</si>
  <si>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</si>
  <si>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</si>
  <si>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</si>
  <si>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</si>
  <si>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</si>
  <si>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</si>
  <si>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</si>
  <si>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</si>
  <si>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</si>
  <si>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</si>
  <si>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</si>
  <si>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</si>
  <si>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</si>
  <si>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</si>
  <si>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</si>
  <si>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</si>
  <si>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</si>
  <si>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</si>
  <si>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</si>
  <si>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</si>
  <si>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</si>
  <si>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</si>
  <si>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</si>
  <si>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</si>
  <si>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</si>
  <si>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</si>
  <si>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</si>
  <si>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</si>
  <si>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</si>
  <si>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</si>
  <si>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</si>
  <si>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</si>
  <si>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</si>
  <si>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</si>
  <si>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</si>
  <si>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</si>
  <si>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</si>
  <si>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</si>
  <si>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</si>
  <si>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</si>
  <si>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</si>
  <si>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</si>
  <si>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</si>
  <si>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</si>
  <si>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</si>
  <si>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</si>
  <si>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</si>
  <si>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</si>
  <si>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</si>
  <si>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</si>
  <si>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</si>
  <si>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</si>
  <si>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</si>
  <si>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</si>
  <si>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</si>
  <si>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</si>
  <si>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</si>
  <si>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</si>
  <si>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</si>
  <si>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</si>
  <si>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</si>
  <si>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</si>
  <si>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</si>
  <si>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</si>
  <si>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</si>
  <si>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</si>
  <si>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</si>
  <si>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</si>
  <si>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</si>
  <si>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</si>
  <si>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</si>
  <si>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</si>
  <si>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</si>
  <si>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</si>
  <si>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</si>
  <si>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</si>
  <si>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</si>
  <si>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</si>
  <si>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</si>
  <si>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</si>
  <si>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</si>
  <si>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</si>
  <si>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</si>
  <si>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</si>
  <si>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</si>
  <si>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</si>
  <si>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</si>
  <si>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</si>
  <si>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</si>
  <si>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</si>
  <si>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</si>
  <si>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</si>
  <si>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</si>
  <si>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</si>
  <si>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</si>
  <si>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</si>
  <si>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</si>
  <si>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</si>
  <si>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</si>
  <si>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</si>
  <si>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</si>
  <si>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</si>
  <si>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</si>
  <si>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</si>
  <si>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</si>
  <si>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</si>
  <si>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</si>
  <si>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</si>
  <si>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</si>
  <si>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</si>
  <si>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</si>
  <si>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</si>
  <si>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</si>
  <si>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</si>
  <si>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</si>
  <si>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</si>
  <si>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</si>
  <si>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</si>
  <si>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</si>
  <si>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</si>
  <si>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</si>
  <si>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</si>
  <si>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</si>
  <si>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</si>
  <si>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</si>
  <si>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</si>
  <si>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</si>
  <si>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</si>
  <si>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</si>
  <si>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</si>
  <si>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</si>
  <si>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</si>
  <si>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</si>
  <si>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</si>
  <si>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</si>
  <si>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</si>
  <si>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</si>
  <si>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</si>
  <si>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</si>
  <si>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</si>
  <si>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</si>
  <si>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</si>
  <si>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</si>
  <si>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</si>
  <si>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</si>
  <si>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</si>
  <si>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</si>
  <si>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</si>
  <si>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</si>
  <si>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</si>
  <si>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</si>
  <si>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</si>
  <si>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</si>
  <si>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</si>
  <si>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</si>
  <si>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</si>
  <si>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</si>
  <si>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</si>
  <si>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</si>
  <si>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</si>
  <si>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</si>
  <si>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</si>
  <si>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</si>
  <si>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</si>
  <si>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</si>
  <si>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</si>
  <si>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</si>
  <si>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</si>
  <si>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</si>
  <si>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</si>
  <si>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</si>
  <si>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</si>
  <si>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</si>
  <si>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</si>
  <si>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</si>
  <si>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</si>
  <si>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</si>
  <si>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</si>
  <si>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</si>
  <si>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</si>
  <si>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</si>
  <si>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</si>
  <si>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</si>
  <si>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</si>
  <si>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</si>
  <si>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</si>
  <si>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</si>
  <si>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</si>
  <si>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</si>
  <si>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</si>
  <si>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</si>
  <si>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</si>
  <si>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</si>
  <si>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</si>
  <si>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</si>
  <si>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</si>
  <si>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</si>
  <si>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</si>
  <si>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</si>
  <si>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</si>
  <si>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</si>
  <si>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</si>
  <si>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</si>
  <si>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</si>
  <si>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</si>
  <si>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</si>
  <si>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</si>
  <si>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</si>
  <si>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</si>
  <si>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</si>
  <si>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</si>
  <si>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</si>
  <si>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</si>
  <si>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</si>
  <si>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</si>
  <si>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</si>
  <si>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</si>
  <si>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</si>
  <si>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</si>
  <si>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</si>
  <si>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</si>
  <si>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</si>
  <si>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</si>
  <si>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</si>
  <si>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</si>
  <si>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</si>
  <si>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</si>
  <si>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</si>
  <si>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</si>
  <si>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</si>
  <si>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</si>
  <si>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</si>
  <si>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</si>
  <si>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</si>
  <si>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</si>
  <si>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</si>
  <si>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</si>
  <si>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</si>
  <si>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</si>
  <si>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</si>
  <si>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</si>
  <si>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</si>
  <si>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</si>
  <si>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</si>
  <si>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</si>
  <si>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</si>
  <si>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</si>
  <si>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</si>
  <si>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</si>
  <si>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</si>
  <si>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</si>
  <si>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</si>
  <si>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</si>
  <si>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</si>
  <si>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</si>
  <si>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</si>
  <si>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</si>
  <si>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</si>
  <si>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</si>
  <si>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</si>
  <si>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</si>
  <si>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</si>
  <si>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</si>
  <si>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</si>
  <si>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</si>
  <si>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</si>
  <si>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</si>
  <si>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</si>
  <si>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</si>
  <si>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</si>
  <si>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</si>
  <si>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</si>
  <si>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</si>
  <si>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</si>
  <si>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</si>
  <si>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</si>
  <si>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</si>
  <si>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</si>
  <si>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</si>
  <si>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</si>
  <si>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</si>
  <si>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</si>
  <si>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</si>
  <si>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</si>
  <si>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</si>
  <si>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</si>
  <si>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</si>
  <si>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</si>
  <si>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</si>
  <si>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</si>
  <si>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</si>
  <si>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</si>
  <si>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</si>
  <si>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</si>
  <si>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</si>
  <si>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</si>
  <si>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</si>
  <si>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</si>
  <si>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</si>
  <si>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</si>
  <si>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</si>
  <si>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</si>
  <si>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</si>
  <si>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</si>
  <si>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</si>
  <si>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</si>
  <si>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</si>
  <si>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</si>
  <si>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</si>
  <si>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</si>
  <si>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</si>
  <si>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</si>
  <si>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</si>
  <si>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</si>
  <si>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</si>
  <si>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</si>
  <si>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</si>
  <si>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</si>
  <si>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</si>
  <si>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</si>
  <si>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</si>
  <si>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</si>
  <si>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</si>
  <si>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</si>
  <si>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</si>
  <si>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</si>
  <si>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</si>
  <si>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</si>
  <si>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</si>
  <si>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</si>
  <si>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</si>
  <si>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</si>
  <si>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</si>
  <si>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</si>
  <si>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</si>
  <si>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</si>
  <si>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</si>
  <si>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</si>
  <si>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</si>
  <si>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</si>
  <si>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</si>
  <si>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</si>
  <si>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</si>
  <si>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</si>
  <si>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</si>
  <si>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</si>
  <si>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</si>
  <si>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</si>
  <si>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</si>
  <si>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</si>
  <si>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</si>
  <si>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</si>
  <si>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</si>
  <si>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</si>
  <si>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</si>
  <si>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</si>
  <si>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</si>
  <si>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</si>
  <si>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</si>
  <si>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</si>
  <si>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</si>
  <si>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</si>
  <si>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</si>
  <si>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</si>
  <si>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</si>
  <si>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</si>
  <si>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</si>
  <si>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</si>
  <si>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</si>
  <si>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</si>
  <si>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</si>
  <si>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</si>
  <si>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</si>
  <si>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</si>
  <si>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</si>
  <si>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</si>
  <si>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</si>
  <si>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</si>
  <si>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</si>
  <si>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</si>
  <si>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</si>
  <si>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</si>
  <si>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</si>
  <si>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</si>
  <si>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</si>
  <si>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</si>
  <si>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</si>
  <si>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</si>
  <si>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</si>
  <si>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</si>
  <si>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</si>
  <si>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</si>
  <si>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</si>
  <si>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</si>
  <si>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</si>
  <si>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</si>
  <si>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</si>
  <si>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</si>
  <si>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</si>
  <si>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</si>
  <si>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</si>
  <si>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</si>
  <si>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</si>
  <si>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</si>
  <si>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</si>
  <si>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</si>
  <si>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</si>
  <si>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</si>
  <si>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</si>
  <si>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</si>
  <si>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</si>
  <si>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</si>
  <si>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</si>
  <si>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</si>
  <si>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</si>
  <si>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</si>
  <si>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</si>
  <si>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</si>
  <si>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</si>
  <si>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</si>
  <si>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</si>
  <si>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</si>
  <si>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</si>
  <si>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</si>
  <si>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</si>
  <si>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</si>
  <si>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</si>
  <si>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</si>
  <si>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</si>
  <si>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</si>
  <si>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</si>
  <si>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</si>
  <si>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</si>
  <si>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</si>
  <si>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</si>
  <si>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</si>
  <si>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</si>
  <si>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</si>
  <si>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</si>
  <si>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</si>
  <si>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</si>
  <si>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</si>
  <si>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</si>
  <si>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</si>
  <si>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</si>
  <si>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</si>
  <si>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</si>
  <si>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</si>
  <si>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</si>
  <si>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</si>
  <si>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</si>
  <si>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</si>
  <si>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</si>
  <si>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</si>
  <si>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</si>
  <si>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</si>
  <si>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</si>
  <si>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</si>
  <si>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</si>
  <si>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</si>
  <si>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</si>
  <si>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</si>
  <si>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</si>
  <si>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</si>
  <si>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</si>
  <si>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</si>
  <si>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</si>
  <si>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</si>
  <si>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</si>
  <si>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</si>
  <si>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</si>
  <si>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</si>
  <si>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</si>
  <si>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</si>
  <si>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</si>
  <si>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</si>
  <si>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</si>
  <si>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</si>
  <si>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</si>
  <si>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</si>
  <si>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</si>
  <si>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</si>
  <si>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</si>
  <si>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</si>
  <si>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</si>
  <si>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</si>
  <si>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</si>
  <si>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</si>
  <si>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</si>
  <si>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</si>
  <si>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</si>
  <si>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</si>
  <si>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</si>
  <si>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</si>
  <si>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</si>
  <si>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</si>
  <si>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</si>
  <si>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</si>
  <si>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</si>
  <si>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</si>
  <si>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</si>
  <si>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</si>
  <si>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</si>
  <si>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</si>
  <si>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</si>
  <si>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</si>
  <si>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</si>
  <si>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</si>
  <si>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</si>
  <si>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</si>
  <si>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</si>
  <si>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</si>
  <si>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</si>
  <si>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</si>
  <si>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</si>
  <si>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</si>
  <si>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</si>
  <si>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</si>
  <si>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</si>
  <si>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</si>
  <si>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</si>
  <si>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</si>
  <si>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</si>
  <si>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</si>
  <si>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</si>
  <si>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</si>
  <si>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</si>
  <si>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</si>
  <si>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</si>
  <si>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</si>
  <si>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</si>
  <si>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</si>
  <si>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</si>
  <si>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</si>
  <si>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</si>
  <si>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</si>
  <si>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</si>
  <si>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</si>
  <si>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</si>
  <si>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</si>
  <si>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</si>
  <si>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</si>
  <si>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</si>
  <si>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</si>
  <si>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</si>
  <si>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</si>
  <si>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</si>
  <si>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</si>
  <si>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</si>
  <si>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</si>
  <si>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</si>
  <si>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</si>
  <si>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</si>
  <si>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</si>
  <si>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</si>
  <si>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</si>
  <si>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</si>
  <si>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</si>
  <si>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</si>
  <si>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</si>
  <si>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</si>
  <si>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</si>
  <si>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</si>
  <si>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</si>
  <si>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</si>
  <si>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</si>
  <si>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</si>
  <si>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</si>
  <si>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</si>
  <si>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</si>
  <si>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</si>
  <si>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</si>
  <si>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</si>
  <si>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</si>
  <si>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</si>
  <si>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</si>
  <si>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</si>
  <si>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</si>
  <si>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</si>
  <si>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</si>
  <si>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</si>
  <si>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</si>
  <si>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</si>
  <si>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</si>
  <si>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</si>
  <si>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</si>
  <si>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</si>
  <si>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</si>
  <si>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</si>
  <si>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</si>
  <si>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</si>
  <si>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</si>
  <si>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</si>
  <si>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</si>
  <si>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</si>
  <si>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</si>
  <si>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</si>
  <si>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</si>
  <si>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</si>
  <si>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</si>
  <si>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</si>
  <si>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</si>
  <si>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</si>
  <si>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</si>
  <si>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</si>
  <si>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</si>
  <si>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</si>
  <si>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</si>
  <si>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</si>
  <si>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</si>
  <si>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</si>
  <si>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</si>
  <si>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</si>
  <si>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</si>
  <si>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</si>
  <si>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</si>
  <si>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</si>
  <si>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</si>
  <si>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</si>
  <si>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</si>
  <si>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</si>
  <si>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</si>
  <si>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</si>
  <si>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</si>
  <si>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</si>
  <si>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</si>
  <si>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</si>
  <si>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</si>
  <si>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</si>
  <si>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</si>
  <si>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</si>
  <si>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</si>
  <si>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</si>
  <si>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</si>
  <si>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</si>
  <si>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</si>
  <si>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</si>
  <si>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</si>
  <si>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</si>
  <si>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</si>
  <si>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</si>
  <si>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</si>
  <si>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</si>
  <si>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</si>
  <si>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</si>
  <si>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</si>
  <si>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</si>
  <si>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</si>
  <si>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</si>
  <si>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</si>
  <si>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</si>
  <si>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</si>
  <si>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</si>
  <si>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</si>
  <si>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</si>
  <si>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</si>
  <si>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</si>
  <si>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</si>
  <si>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</si>
  <si>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</si>
  <si>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</si>
  <si>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</si>
  <si>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</si>
  <si>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</si>
  <si>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</si>
  <si>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</si>
  <si>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</si>
  <si>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</si>
  <si>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</si>
  <si>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</si>
  <si>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</si>
  <si>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</si>
  <si>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</si>
  <si>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</si>
  <si>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</si>
  <si>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</si>
  <si>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</si>
  <si>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</si>
  <si>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</si>
  <si>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</si>
  <si>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</si>
  <si>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</si>
  <si>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</si>
  <si>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</si>
  <si>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</si>
  <si>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</si>
  <si>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</si>
  <si>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</si>
  <si>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</si>
  <si>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</si>
  <si>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</si>
  <si>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</si>
  <si>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</si>
  <si>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</si>
  <si>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</si>
  <si>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</si>
  <si>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</si>
  <si>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</si>
  <si>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</si>
  <si>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</si>
  <si>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</si>
  <si>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</si>
  <si>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</si>
  <si>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</si>
  <si>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</si>
  <si>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</si>
  <si>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</si>
  <si>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</si>
  <si>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</si>
  <si>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</si>
  <si>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</si>
  <si>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</si>
  <si>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</si>
  <si>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</si>
  <si>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</si>
  <si>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</si>
  <si>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</si>
  <si>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</si>
  <si>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</si>
  <si>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</si>
  <si>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</si>
  <si>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</si>
  <si>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</si>
  <si>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</si>
  <si>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</si>
  <si>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</si>
  <si>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</si>
  <si>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</si>
  <si>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</si>
  <si>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</si>
  <si>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</si>
  <si>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</si>
  <si>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</si>
  <si>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</si>
  <si>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</si>
  <si>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</si>
  <si>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</si>
  <si>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</si>
  <si>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</si>
  <si>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</si>
  <si>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</si>
  <si>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</si>
  <si>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</si>
  <si>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</si>
  <si>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</si>
  <si>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</si>
  <si>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</si>
  <si>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</si>
  <si>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</si>
  <si>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</si>
  <si>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</si>
  <si>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</si>
  <si>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</si>
  <si>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</si>
  <si>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</si>
  <si>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</si>
  <si>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</si>
  <si>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</si>
  <si>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</si>
  <si>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</si>
  <si>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</si>
  <si>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</si>
  <si>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</si>
  <si>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</si>
  <si>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</si>
  <si>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</si>
  <si>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</si>
  <si>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</si>
  <si>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</si>
  <si>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</si>
  <si>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</si>
  <si>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</si>
  <si>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</si>
  <si>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</si>
  <si>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</si>
  <si>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</si>
  <si>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</si>
  <si>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</si>
  <si>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</si>
  <si>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</si>
  <si>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</si>
  <si>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</si>
  <si>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</si>
  <si>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</si>
  <si>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</si>
  <si>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</si>
  <si>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</si>
  <si>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</si>
  <si>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</si>
  <si>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</si>
  <si>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</si>
  <si>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</si>
  <si>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</si>
  <si>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</si>
  <si>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</si>
  <si>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</si>
  <si>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</si>
  <si>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</si>
  <si>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</si>
  <si>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</si>
  <si>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</si>
  <si>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</si>
  <si>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</si>
  <si>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</si>
  <si>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</si>
  <si>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</si>
  <si>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</si>
  <si>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</si>
  <si>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</si>
  <si>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</si>
  <si>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</si>
  <si>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</si>
  <si>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</si>
  <si>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</si>
  <si>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</si>
  <si>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</si>
  <si>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</si>
  <si>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</si>
  <si>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</si>
  <si>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</si>
  <si>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</si>
  <si>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</si>
  <si>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</si>
  <si>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</si>
  <si>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</si>
  <si>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</si>
  <si>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</si>
  <si>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</si>
  <si>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</si>
  <si>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</si>
  <si>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</si>
  <si>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</si>
  <si>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</si>
  <si>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</si>
  <si>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</si>
  <si>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</si>
  <si>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</si>
  <si>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</si>
  <si>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</si>
  <si>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</si>
  <si>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</si>
  <si>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</si>
  <si>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</si>
  <si>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</si>
  <si>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</si>
  <si>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</si>
  <si>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</si>
  <si>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</si>
  <si>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</si>
  <si>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</si>
  <si>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</si>
  <si>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</si>
  <si>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</si>
  <si>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</si>
  <si>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</si>
  <si>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</si>
  <si>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</si>
  <si>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</si>
  <si>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</si>
  <si>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</si>
  <si>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</si>
  <si>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</si>
  <si>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</si>
  <si>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</si>
  <si>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</si>
  <si>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</si>
  <si>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</si>
  <si>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</si>
  <si>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</si>
  <si>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</si>
  <si>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</si>
  <si>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</si>
  <si>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</si>
  <si>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</si>
  <si>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</si>
  <si>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</si>
  <si>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</si>
  <si>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</si>
  <si>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</si>
  <si>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</si>
  <si>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</si>
  <si>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</si>
  <si>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</si>
  <si>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</si>
  <si>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</si>
  <si>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</si>
  <si>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</si>
  <si>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</si>
  <si>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</si>
  <si>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</si>
  <si>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</si>
  <si>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</si>
  <si>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</si>
  <si>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</si>
  <si>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</si>
  <si>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</si>
  <si>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</si>
  <si>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</si>
  <si>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</si>
  <si>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</si>
  <si>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</si>
  <si>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</si>
  <si>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</si>
  <si>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</si>
  <si>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</si>
  <si>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</si>
  <si>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</si>
  <si>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</si>
  <si>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</si>
  <si>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</si>
  <si>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</si>
  <si>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</si>
  <si>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</si>
  <si>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</si>
  <si>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</si>
  <si>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</si>
  <si>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</si>
  <si>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</si>
  <si>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</si>
  <si>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</si>
  <si>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</si>
  <si>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</si>
  <si>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</si>
  <si>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</si>
  <si>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</si>
  <si>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</si>
  <si>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</si>
  <si>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</si>
  <si>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</si>
  <si>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</si>
  <si>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</si>
  <si>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</si>
  <si>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</si>
  <si>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</si>
  <si>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</si>
  <si>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</si>
  <si>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</si>
  <si>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</si>
  <si>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</si>
  <si>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</si>
  <si>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</si>
  <si>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</si>
  <si>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</si>
  <si>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</si>
  <si>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</si>
  <si>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</si>
  <si>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</si>
  <si>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</si>
  <si>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</si>
  <si>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</si>
  <si>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</si>
  <si>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</si>
  <si>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</si>
  <si>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</si>
  <si>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</si>
  <si>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</si>
  <si>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</si>
  <si>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</si>
  <si>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</si>
  <si>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</si>
  <si>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</si>
  <si>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</si>
  <si>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</si>
  <si>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</si>
  <si>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</si>
  <si>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</si>
  <si>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</si>
  <si>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</si>
  <si>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</si>
  <si>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</si>
  <si>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</si>
  <si>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</si>
  <si>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</si>
  <si>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</si>
  <si>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</si>
  <si>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</si>
  <si>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</si>
  <si>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</si>
  <si>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</si>
  <si>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</si>
  <si>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</si>
  <si>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</si>
  <si>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</si>
  <si>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</si>
  <si>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</si>
  <si>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</si>
  <si>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</si>
  <si>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</si>
  <si>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</si>
  <si>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</si>
  <si>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</si>
  <si>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</si>
  <si>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</si>
  <si>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</si>
  <si>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</si>
  <si>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</si>
  <si>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</si>
  <si>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</si>
  <si>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</si>
  <si>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</si>
  <si>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</si>
  <si>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</si>
  <si>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</si>
  <si>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</si>
  <si>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</si>
  <si>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</si>
  <si>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</si>
  <si>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</si>
  <si>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</si>
  <si>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</si>
  <si>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</si>
  <si>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</si>
  <si>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</si>
  <si>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</si>
  <si>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</si>
  <si>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</si>
  <si>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</si>
  <si>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</si>
  <si>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</si>
  <si>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</si>
  <si>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</si>
  <si>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</si>
  <si>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</si>
  <si>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</si>
  <si>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</si>
  <si>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</si>
  <si>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</si>
  <si>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</si>
  <si>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</si>
  <si>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</si>
  <si>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</si>
  <si>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</si>
  <si>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</si>
  <si>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</si>
  <si>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</si>
  <si>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</si>
  <si>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</si>
  <si>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</si>
  <si>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</si>
  <si>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</si>
  <si>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</si>
  <si>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</si>
  <si>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</si>
  <si>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</si>
  <si>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</si>
  <si>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</si>
  <si>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</si>
  <si>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</si>
  <si>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</si>
  <si>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</si>
  <si>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</si>
  <si>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</si>
  <si>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</si>
  <si>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</si>
  <si>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</si>
  <si>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</si>
  <si>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</si>
  <si>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</si>
  <si>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</si>
  <si>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</si>
  <si>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</si>
  <si>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</si>
  <si>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</si>
  <si>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</si>
  <si>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</si>
  <si>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</si>
  <si>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</si>
  <si>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</si>
  <si>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</si>
  <si>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</si>
  <si>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</si>
  <si>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</si>
  <si>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</si>
  <si>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</si>
  <si>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</si>
  <si>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</si>
  <si>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</si>
  <si>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</si>
  <si>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</si>
  <si>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</si>
  <si>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</si>
  <si>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</si>
  <si>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</si>
  <si>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</si>
  <si>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</si>
  <si>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</si>
  <si>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</si>
  <si>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</si>
  <si>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</si>
  <si>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</si>
  <si>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</si>
  <si>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</si>
  <si>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</si>
  <si>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</si>
  <si>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</si>
  <si>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</si>
  <si>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</si>
  <si>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</si>
  <si>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</si>
  <si>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</si>
  <si>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</si>
  <si>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</si>
  <si>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</si>
  <si>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</si>
  <si>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</si>
  <si>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</si>
  <si>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</si>
  <si>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</si>
  <si>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</si>
  <si>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</si>
  <si>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</si>
  <si>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</si>
  <si>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</si>
  <si>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</si>
  <si>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</si>
  <si>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</si>
  <si>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</si>
  <si>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</si>
  <si>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</si>
  <si>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</si>
  <si>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</si>
  <si>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</si>
  <si>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</si>
  <si>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</si>
  <si>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</si>
  <si>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</si>
  <si>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</si>
  <si>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</si>
  <si>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</si>
  <si>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</si>
  <si>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</si>
  <si>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</si>
  <si>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</si>
  <si>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</si>
  <si>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</si>
  <si>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</si>
  <si>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</si>
  <si>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</si>
  <si>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</si>
  <si>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</si>
  <si>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</si>
  <si>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</si>
  <si>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</si>
  <si>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</si>
  <si>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</si>
  <si>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</si>
  <si>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</si>
  <si>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</si>
  <si>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</si>
  <si>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</si>
  <si>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</si>
  <si>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</si>
  <si>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</si>
  <si>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</si>
  <si>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</si>
  <si>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</si>
  <si>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</si>
  <si>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</si>
  <si>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</si>
  <si>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</si>
  <si>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</si>
  <si>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</si>
  <si>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</si>
  <si>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</si>
  <si>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</si>
  <si>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</si>
  <si>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</si>
  <si>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</si>
  <si>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</si>
  <si>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</si>
  <si>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</si>
  <si>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</si>
  <si>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</si>
  <si>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</si>
  <si>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</si>
  <si>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</si>
  <si>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</si>
  <si>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</si>
  <si>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</si>
  <si>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</si>
  <si>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</si>
  <si>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</si>
  <si>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</si>
  <si>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</si>
  <si>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</si>
  <si>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</si>
  <si>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</si>
  <si>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</si>
  <si>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</si>
  <si>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</si>
  <si>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</si>
  <si>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</si>
  <si>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</si>
  <si>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</si>
  <si>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</si>
  <si>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</si>
  <si>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</si>
  <si>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</si>
  <si>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</si>
  <si>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</si>
  <si>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</si>
  <si>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</si>
  <si>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</si>
  <si>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</si>
  <si>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</si>
  <si>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</si>
  <si>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</si>
  <si>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</si>
  <si>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</si>
  <si>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</si>
  <si>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</si>
  <si>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</si>
  <si>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</si>
  <si>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</si>
  <si>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</si>
  <si>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</si>
  <si>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</si>
  <si>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</si>
  <si>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</si>
  <si>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</si>
  <si>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</si>
  <si>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</si>
  <si>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</si>
  <si>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</si>
  <si>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</si>
  <si>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</si>
  <si>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</si>
  <si>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</si>
  <si>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</si>
  <si>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</si>
  <si>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</si>
  <si>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</si>
  <si>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</si>
  <si>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</si>
  <si>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</si>
  <si>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</si>
  <si>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</si>
  <si>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</si>
  <si>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</si>
  <si>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</si>
  <si>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</si>
  <si>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</si>
  <si>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</si>
  <si>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</si>
  <si>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</si>
  <si>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</si>
  <si>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</si>
  <si>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</si>
  <si>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</si>
  <si>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</si>
  <si>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</si>
  <si>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</si>
  <si>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</si>
  <si>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</si>
  <si>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</si>
  <si>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</si>
  <si>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</si>
  <si>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</si>
  <si>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</si>
  <si>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</si>
  <si>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</si>
  <si>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</si>
  <si>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</si>
  <si>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</si>
  <si>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</si>
  <si>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</si>
  <si>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</si>
  <si>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</si>
  <si>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</si>
  <si>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</si>
  <si>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</si>
  <si>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</si>
  <si>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</si>
  <si>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</si>
  <si>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</si>
  <si>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</si>
  <si>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</si>
  <si>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</si>
  <si>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</si>
  <si>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</si>
  <si>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</si>
  <si>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</si>
  <si>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</si>
  <si>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</si>
  <si>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</si>
  <si>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</si>
  <si>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</si>
  <si>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</si>
  <si>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</si>
  <si>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</si>
  <si>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</si>
  <si>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</si>
  <si>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</si>
  <si>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</si>
  <si>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</si>
  <si>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</si>
  <si>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</si>
  <si>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</si>
  <si>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</si>
  <si>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</si>
  <si>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</si>
  <si>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</si>
  <si>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</si>
  <si>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</si>
  <si>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</si>
  <si>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</si>
  <si>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</si>
  <si>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</si>
  <si>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</si>
  <si>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</si>
  <si>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</si>
  <si>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</si>
  <si>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</si>
  <si>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</si>
  <si>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</si>
  <si>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</si>
  <si>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</si>
  <si>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</si>
  <si>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</si>
  <si>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</si>
  <si>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</si>
  <si>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</si>
  <si>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</si>
  <si>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</si>
  <si>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</si>
  <si>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</si>
  <si>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</si>
  <si>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</si>
  <si>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</si>
  <si>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</si>
  <si>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</si>
  <si>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</si>
  <si>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</si>
  <si>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</si>
  <si>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</si>
  <si>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</si>
  <si>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</si>
  <si>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</si>
  <si>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</si>
  <si>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</si>
  <si>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</si>
  <si>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</si>
  <si>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</si>
  <si>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</si>
  <si>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</si>
  <si>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</si>
  <si>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</si>
  <si>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</si>
  <si>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</si>
  <si>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</si>
  <si>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</si>
  <si>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</si>
  <si>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</si>
  <si>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</si>
  <si>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</si>
  <si>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</si>
  <si>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</si>
  <si>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</si>
  <si>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</si>
  <si>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</si>
  <si>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</si>
  <si>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</si>
  <si>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</si>
  <si>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</si>
  <si>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</si>
  <si>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</si>
  <si>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</si>
  <si>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</si>
  <si>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</si>
  <si>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</si>
  <si>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</si>
  <si>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</si>
  <si>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</si>
  <si>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</si>
  <si>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</si>
  <si>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</si>
  <si>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</si>
  <si>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</si>
  <si>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</si>
  <si>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</si>
  <si>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</si>
  <si>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</si>
  <si>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</si>
  <si>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</si>
  <si>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</si>
  <si>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</si>
  <si>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</si>
  <si>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</si>
  <si>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</si>
  <si>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</si>
  <si>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</si>
  <si>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</si>
  <si>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</si>
  <si>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</si>
  <si>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</si>
  <si>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</si>
  <si>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</si>
  <si>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</si>
  <si>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</si>
  <si>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</si>
  <si>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</si>
  <si>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</si>
  <si>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</si>
  <si>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</si>
  <si>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</si>
  <si>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</si>
  <si>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</si>
  <si>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</si>
  <si>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</si>
  <si>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</si>
  <si>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</si>
  <si>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</si>
  <si>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</si>
  <si>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</si>
  <si>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</si>
  <si>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</si>
  <si>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</si>
  <si>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</si>
  <si>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</si>
  <si>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</si>
  <si>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</si>
  <si>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</si>
  <si>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</si>
  <si>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</si>
  <si>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</si>
  <si>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</si>
  <si>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</si>
  <si>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</si>
  <si>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</si>
  <si>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</si>
  <si>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</si>
  <si>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</si>
  <si>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</si>
  <si>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</si>
  <si>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</si>
  <si>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</si>
  <si>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</si>
  <si>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</si>
  <si>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</si>
  <si>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</si>
  <si>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</si>
  <si>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</si>
  <si>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</si>
  <si>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</si>
  <si>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</si>
  <si>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</si>
  <si>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</si>
  <si>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</si>
  <si>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</si>
  <si>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</si>
  <si>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</si>
  <si>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</si>
  <si>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</si>
  <si>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</si>
  <si>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</si>
  <si>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</si>
  <si>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</si>
  <si>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</si>
  <si>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</si>
  <si>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</si>
  <si>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</si>
  <si>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</si>
  <si>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</si>
  <si>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</si>
  <si>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</si>
  <si>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</si>
  <si>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</si>
  <si>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</si>
  <si>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</si>
  <si>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</si>
  <si>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</si>
  <si>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</si>
  <si>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</si>
  <si>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</si>
  <si>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</si>
  <si>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</si>
  <si>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</si>
  <si>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</si>
  <si>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</si>
  <si>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</si>
  <si>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</si>
  <si>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</si>
  <si>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</si>
  <si>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</si>
  <si>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</si>
  <si>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</si>
  <si>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</si>
  <si>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</si>
  <si>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</si>
  <si>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</si>
  <si>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</si>
  <si>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</si>
  <si>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</si>
  <si>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</si>
  <si>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</si>
  <si>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</si>
  <si>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</si>
  <si>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</si>
  <si>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</si>
  <si>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</si>
  <si>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</si>
  <si>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</si>
  <si>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</si>
  <si>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</si>
  <si>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</si>
  <si>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</si>
  <si>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</si>
  <si>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</si>
  <si>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</si>
  <si>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</si>
  <si>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</si>
  <si>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</si>
  <si>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</si>
  <si>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</si>
  <si>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</si>
  <si>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</si>
  <si>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</si>
  <si>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</si>
  <si>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</si>
  <si>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</si>
  <si>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</si>
  <si>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</si>
  <si>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</si>
  <si>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</si>
  <si>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</si>
  <si>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</si>
  <si>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</si>
  <si>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</si>
  <si>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</si>
  <si>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</si>
  <si>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</si>
  <si>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</si>
  <si>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</si>
  <si>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</si>
  <si>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</si>
  <si>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</si>
  <si>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</si>
  <si>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</si>
  <si>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</si>
  <si>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</si>
  <si>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</si>
  <si>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</si>
  <si>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</si>
  <si>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</si>
  <si>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</si>
  <si>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</si>
  <si>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</si>
  <si>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</si>
  <si>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</si>
  <si>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</si>
  <si>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</si>
  <si>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</si>
  <si>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</si>
  <si>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</si>
  <si>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</si>
  <si>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</si>
  <si>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</si>
  <si>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</si>
  <si>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</si>
  <si>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</si>
  <si>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</si>
  <si>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</si>
  <si>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</si>
  <si>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</si>
  <si>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</si>
  <si>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</si>
  <si>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</si>
  <si>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</si>
  <si>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</si>
  <si>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</si>
  <si>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</si>
  <si>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</si>
  <si>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</si>
  <si>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</si>
  <si>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</si>
  <si>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</si>
  <si>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</si>
  <si>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</si>
  <si>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</si>
  <si>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</si>
  <si>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</si>
  <si>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</si>
  <si>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</si>
  <si>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</si>
  <si>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</si>
  <si>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</si>
  <si>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</si>
  <si>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</si>
  <si>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</si>
  <si>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</si>
  <si>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</si>
  <si>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</si>
  <si>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</si>
  <si>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</si>
  <si>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</si>
  <si>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</si>
  <si>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</si>
  <si>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</si>
  <si>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</si>
  <si>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</si>
  <si>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</si>
  <si>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</si>
  <si>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</si>
  <si>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</si>
  <si>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</si>
  <si>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</si>
  <si>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</si>
  <si>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</si>
  <si>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</si>
  <si>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</si>
  <si>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</si>
  <si>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</si>
  <si>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</si>
  <si>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</si>
  <si>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</si>
  <si>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</si>
  <si>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</si>
  <si>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</si>
  <si>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</si>
  <si>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</si>
  <si>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</si>
  <si>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</si>
  <si>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</si>
  <si>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</si>
  <si>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</si>
  <si>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</si>
  <si>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</si>
  <si>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</si>
  <si>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</si>
  <si>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</si>
  <si>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</si>
  <si>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</si>
  <si>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</si>
  <si>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</si>
  <si>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</si>
  <si>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</si>
  <si>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</si>
  <si>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</si>
  <si>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</si>
  <si>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</si>
  <si>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</si>
  <si>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</si>
  <si>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</si>
  <si>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</si>
  <si>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</si>
  <si>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</si>
  <si>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</si>
  <si>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</si>
  <si>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</si>
  <si>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</si>
  <si>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</si>
  <si>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</si>
  <si>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</si>
  <si>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</si>
  <si>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</si>
  <si>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</si>
  <si>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</si>
  <si>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</si>
  <si>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</si>
  <si>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</si>
  <si>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</si>
  <si>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</si>
  <si>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</si>
  <si>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</si>
  <si>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</si>
  <si>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</si>
  <si>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</si>
  <si>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</si>
  <si>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</si>
  <si>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</si>
  <si>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</si>
  <si>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</si>
  <si>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</si>
  <si>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</si>
  <si>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</si>
  <si>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</si>
  <si>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</si>
  <si>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</si>
  <si>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</si>
  <si>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</si>
  <si>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</si>
  <si>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</si>
  <si>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</si>
  <si>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</si>
  <si>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</si>
  <si>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</si>
  <si>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</si>
  <si>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</si>
  <si>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</si>
  <si>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</si>
  <si>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</si>
  <si>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</si>
  <si>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</si>
  <si>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</si>
  <si>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</si>
  <si>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</si>
  <si>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</si>
  <si>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</si>
  <si>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</si>
  <si>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</si>
  <si>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</si>
  <si>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</si>
  <si>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</si>
  <si>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</si>
  <si>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</si>
  <si>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</si>
  <si>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</si>
  <si>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</si>
  <si>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</si>
  <si>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</si>
  <si>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</si>
  <si>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</si>
  <si>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</si>
  <si>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</si>
  <si>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</si>
  <si>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</si>
  <si>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</si>
  <si>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</si>
  <si>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</si>
  <si>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</si>
  <si>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</si>
  <si>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</si>
  <si>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</si>
  <si>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</si>
  <si>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</si>
  <si>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</si>
  <si>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</si>
  <si>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</si>
  <si>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</si>
  <si>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</si>
  <si>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</si>
  <si>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</si>
  <si>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</si>
  <si>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</si>
  <si>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</si>
  <si>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</si>
  <si>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</si>
  <si>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</si>
  <si>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</si>
  <si>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</si>
  <si>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</si>
  <si>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</si>
  <si>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</si>
  <si>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</si>
  <si>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</si>
  <si>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</si>
  <si>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</si>
  <si>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</si>
  <si>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</si>
  <si>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</si>
  <si>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</si>
  <si>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</si>
  <si>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</si>
  <si>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</si>
  <si>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</si>
  <si>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</si>
  <si>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</si>
  <si>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</si>
  <si>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</si>
  <si>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</si>
  <si>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</si>
  <si>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</si>
  <si>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</si>
  <si>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</si>
  <si>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</si>
  <si>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</si>
  <si>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</si>
  <si>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</si>
  <si>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</si>
  <si>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</si>
  <si>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</si>
  <si>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</si>
  <si>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</si>
  <si>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</si>
  <si>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</si>
  <si>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</si>
  <si>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</si>
  <si>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</si>
  <si>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</si>
  <si>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</si>
  <si>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</si>
  <si>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</si>
  <si>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</si>
  <si>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</si>
  <si>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</si>
  <si>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</si>
  <si>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</si>
  <si>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</si>
  <si>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</si>
  <si>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</si>
  <si>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</si>
  <si>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</si>
  <si>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</si>
  <si>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</si>
  <si>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</si>
  <si>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</si>
  <si>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</si>
  <si>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</si>
  <si>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</si>
  <si>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</si>
  <si>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</si>
  <si>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</si>
  <si>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</si>
  <si>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</si>
  <si>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</si>
  <si>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</si>
  <si>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</si>
  <si>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</si>
  <si>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</si>
  <si>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</si>
  <si>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</si>
  <si>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</si>
  <si>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</si>
  <si>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</si>
  <si>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</si>
  <si>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</si>
  <si>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</si>
  <si>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</si>
  <si>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</si>
  <si>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</si>
  <si>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</si>
  <si>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</si>
  <si>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</si>
  <si>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</si>
  <si>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</si>
  <si>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</si>
  <si>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</si>
  <si>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</si>
  <si>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</si>
  <si>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</si>
  <si>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</si>
  <si>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</si>
  <si>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</si>
  <si>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</si>
  <si>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</si>
  <si>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</si>
  <si>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</si>
  <si>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</si>
  <si>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</si>
  <si>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</si>
  <si>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</si>
  <si>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</si>
  <si>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</si>
  <si>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</si>
  <si>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</si>
  <si>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</si>
  <si>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</si>
  <si>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</si>
  <si>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</si>
  <si>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</si>
  <si>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</si>
  <si>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</si>
  <si>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</si>
  <si>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</si>
  <si>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</si>
  <si>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</si>
  <si>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</si>
  <si>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</si>
  <si>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</si>
  <si>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</si>
  <si>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</si>
  <si>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</si>
  <si>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</si>
  <si>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</si>
  <si>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</si>
  <si>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</si>
  <si>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</si>
  <si>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</si>
  <si>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</si>
  <si>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</si>
  <si>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</si>
  <si>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</si>
  <si>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</si>
  <si>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</si>
  <si>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</si>
  <si>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</si>
  <si>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</si>
  <si>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</si>
  <si>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</si>
  <si>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</si>
  <si>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</si>
  <si>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</si>
  <si>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</si>
  <si>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</si>
  <si>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</si>
  <si>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</si>
  <si>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</si>
  <si>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</si>
  <si>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</si>
  <si>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</si>
  <si>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</si>
  <si>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</si>
  <si>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</si>
  <si>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</si>
  <si>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</si>
  <si>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</si>
  <si>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</si>
  <si>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</si>
  <si>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</si>
  <si>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</si>
  <si>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</si>
  <si>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</si>
  <si>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</si>
  <si>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</si>
  <si>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</si>
  <si>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</si>
  <si>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</si>
  <si>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</si>
  <si>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</si>
  <si>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</si>
  <si>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</si>
  <si>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</si>
  <si>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</si>
  <si>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</si>
  <si>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</si>
  <si>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</si>
  <si>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</si>
  <si>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</si>
  <si>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</si>
  <si>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</si>
  <si>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</si>
  <si>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</si>
  <si>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</si>
  <si>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</si>
  <si>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</si>
  <si>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</si>
  <si>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</si>
  <si>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</si>
  <si>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</si>
  <si>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</si>
  <si>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</si>
  <si>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</si>
  <si>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</si>
  <si>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</si>
  <si>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</si>
  <si>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</si>
  <si>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</si>
  <si>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</si>
  <si>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</si>
  <si>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</si>
  <si>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</si>
  <si>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</si>
  <si>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</si>
  <si>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</si>
  <si>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</si>
  <si>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</si>
  <si>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</si>
  <si>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</si>
  <si>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</si>
  <si>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</si>
  <si>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</si>
  <si>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</si>
  <si>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</si>
  <si>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</si>
  <si>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</si>
  <si>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</si>
  <si>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</si>
  <si>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</si>
  <si>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</si>
  <si>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</si>
  <si>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</si>
  <si>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</si>
  <si>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</si>
  <si>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</si>
  <si>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</si>
  <si>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</si>
  <si>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</si>
  <si>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</si>
  <si>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</si>
  <si>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</si>
  <si>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</si>
  <si>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</si>
  <si>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</si>
  <si>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</si>
  <si>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</si>
  <si>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</si>
  <si>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</si>
  <si>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</si>
  <si>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</si>
  <si>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</si>
  <si>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</si>
  <si>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</si>
  <si>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</si>
  <si>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</si>
  <si>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</si>
  <si>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</si>
  <si>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</si>
  <si>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</si>
  <si>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</si>
  <si>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</si>
  <si>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</si>
  <si>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</si>
  <si>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</si>
  <si>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</si>
  <si>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</si>
  <si>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</si>
  <si>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</si>
  <si>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</si>
  <si>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</si>
  <si>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</si>
  <si>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</si>
  <si>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</si>
  <si>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</si>
  <si>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</si>
  <si>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</si>
  <si>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</si>
  <si>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</si>
  <si>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</si>
  <si>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</si>
  <si>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</si>
  <si>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</si>
  <si>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</si>
  <si>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</si>
  <si>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</si>
  <si>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</si>
  <si>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</si>
  <si>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</si>
  <si>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</si>
  <si>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</si>
  <si>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</si>
  <si>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</si>
  <si>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</si>
  <si>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</si>
  <si>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</si>
  <si>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</si>
  <si>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</si>
  <si>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</si>
  <si>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</si>
  <si>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</si>
  <si>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</si>
  <si>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</si>
  <si>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</si>
  <si>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</si>
  <si>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</si>
  <si>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</si>
  <si>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</si>
  <si>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</si>
  <si>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</si>
  <si>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</si>
  <si>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</si>
  <si>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</si>
  <si>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</si>
  <si>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</si>
  <si>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</si>
  <si>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</si>
  <si>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</si>
  <si>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</si>
  <si>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</si>
  <si>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</si>
  <si>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</si>
  <si>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</si>
  <si>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</si>
  <si>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</si>
  <si>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</si>
  <si>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</si>
  <si>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</si>
  <si>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</si>
  <si>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</si>
  <si>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</si>
  <si>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</si>
  <si>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</si>
  <si>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</si>
  <si>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</si>
  <si>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</si>
  <si>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</si>
  <si>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</si>
  <si>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</si>
  <si>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</si>
  <si>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</si>
  <si>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</si>
  <si>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</si>
  <si>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</si>
  <si>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</si>
  <si>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</si>
  <si>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</si>
  <si>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</si>
  <si>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</si>
  <si>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</si>
  <si>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</si>
  <si>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</si>
  <si>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</si>
  <si>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</si>
  <si>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</si>
  <si>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</si>
  <si>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</si>
  <si>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</si>
  <si>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</si>
  <si>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</si>
  <si>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</si>
  <si>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</si>
  <si>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</si>
  <si>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</si>
  <si>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</si>
  <si>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</si>
  <si>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</si>
  <si>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</si>
  <si>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</si>
  <si>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</si>
  <si>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</si>
  <si>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</si>
  <si>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</si>
  <si>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</si>
  <si>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</si>
  <si>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</si>
  <si>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</si>
  <si>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</si>
  <si>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</si>
  <si>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</si>
  <si>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</si>
  <si>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</si>
  <si>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</si>
  <si>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</si>
  <si>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</si>
  <si>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</si>
  <si>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</si>
  <si>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</si>
  <si>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</si>
  <si>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</si>
  <si>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</si>
  <si>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</si>
  <si>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</si>
  <si>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</si>
  <si>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</si>
  <si>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</si>
  <si>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</si>
  <si>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</si>
  <si>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</si>
  <si>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</si>
  <si>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</si>
  <si>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</si>
  <si>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</si>
  <si>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</si>
  <si>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</si>
  <si>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</si>
  <si>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</si>
  <si>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</si>
  <si>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</si>
  <si>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</si>
  <si>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</si>
  <si>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</si>
  <si>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</si>
  <si>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</si>
  <si>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</si>
  <si>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</si>
  <si>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</si>
  <si>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</si>
  <si>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</si>
  <si>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</si>
  <si>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</si>
  <si>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</si>
  <si>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</si>
  <si>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</si>
  <si>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</si>
  <si>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</si>
  <si>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</si>
  <si>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</si>
  <si>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</si>
  <si>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</si>
  <si>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</si>
  <si>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</si>
  <si>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</si>
  <si>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</si>
  <si>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</si>
  <si>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</si>
  <si>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</si>
  <si>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</si>
  <si>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</si>
  <si>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</si>
  <si>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</si>
  <si>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</si>
  <si>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</si>
  <si>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</si>
  <si>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</si>
  <si>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</si>
  <si>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</si>
  <si>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</si>
  <si>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</si>
  <si>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</si>
  <si>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</si>
  <si>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</si>
  <si>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</si>
  <si>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</si>
  <si>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</si>
  <si>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</si>
  <si>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</si>
  <si>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</si>
  <si>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</si>
  <si>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</si>
  <si>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</si>
  <si>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</si>
  <si>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</si>
  <si>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</si>
  <si>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</si>
  <si>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</si>
  <si>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</si>
  <si>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</si>
  <si>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</si>
  <si>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</si>
  <si>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</si>
  <si>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</si>
  <si>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</si>
  <si>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</si>
  <si>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</si>
  <si>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</si>
  <si>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</si>
  <si>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</si>
  <si>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</si>
  <si>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</si>
  <si>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</si>
  <si>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</si>
  <si>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</si>
  <si>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</si>
  <si>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</si>
  <si>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</si>
  <si>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</si>
  <si>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</si>
  <si>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</si>
  <si>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</si>
  <si>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</si>
  <si>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</si>
  <si>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</si>
  <si>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</si>
  <si>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</si>
  <si>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</si>
  <si>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</si>
  <si>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</si>
  <si>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</si>
  <si>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</si>
  <si>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</si>
  <si>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</si>
  <si>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</si>
  <si>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</si>
  <si>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</si>
  <si>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</si>
  <si>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</si>
  <si>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</si>
  <si>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</si>
  <si>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</si>
  <si>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</si>
  <si>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</si>
  <si>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</si>
  <si>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</si>
  <si>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</si>
  <si>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</si>
  <si>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</si>
  <si>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</si>
  <si>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</si>
  <si>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</si>
  <si>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</si>
  <si>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</si>
  <si>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</si>
  <si>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</si>
  <si>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</si>
  <si>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</si>
  <si>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</si>
  <si>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</si>
  <si>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</si>
  <si>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</si>
  <si>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</si>
  <si>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</si>
  <si>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</si>
  <si>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</si>
  <si>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</si>
  <si>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</si>
  <si>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</si>
  <si>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</si>
  <si>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</si>
  <si>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</si>
  <si>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</si>
  <si>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</si>
  <si>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</si>
  <si>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</si>
  <si>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</si>
  <si>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</si>
  <si>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</si>
  <si>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</si>
  <si>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</si>
  <si>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</si>
  <si>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</si>
  <si>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</si>
  <si>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</si>
  <si>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</si>
  <si>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</si>
  <si>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</si>
  <si>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</si>
  <si>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</si>
  <si>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</si>
  <si>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</si>
  <si>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</si>
  <si>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</si>
  <si>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</si>
  <si>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</si>
  <si>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</si>
  <si>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</si>
  <si>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</si>
  <si>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</si>
  <si>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</si>
  <si>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</si>
  <si>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</si>
  <si>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</si>
  <si>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</si>
  <si>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</si>
  <si>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</si>
  <si>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</si>
  <si>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</si>
  <si>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</si>
  <si>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</si>
  <si>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</si>
  <si>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</si>
  <si>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</si>
  <si>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</si>
  <si>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</si>
  <si>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</si>
  <si>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</si>
  <si>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</si>
  <si>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</si>
  <si>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</si>
  <si>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</si>
  <si>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</si>
  <si>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</si>
  <si>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</si>
  <si>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</si>
  <si>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</si>
  <si>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</si>
  <si>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</si>
  <si>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</si>
  <si>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</si>
  <si>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</si>
  <si>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</si>
  <si>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</si>
  <si>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</si>
  <si>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</si>
  <si>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</si>
  <si>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</si>
  <si>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</si>
  <si>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</si>
  <si>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</si>
  <si>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</si>
  <si>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</si>
  <si>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</si>
  <si>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</si>
  <si>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</si>
  <si>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</si>
  <si>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</si>
  <si>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</si>
  <si>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</si>
  <si>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</si>
  <si>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</si>
  <si>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</si>
  <si>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</si>
  <si>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</si>
  <si>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</si>
  <si>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</si>
  <si>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</si>
  <si>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</si>
  <si>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</si>
  <si>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</si>
  <si>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</si>
  <si>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</si>
  <si>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</si>
  <si>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</si>
  <si>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</si>
  <si>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</si>
  <si>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</si>
  <si>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</si>
  <si>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</si>
  <si>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</si>
  <si>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</si>
  <si>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</si>
  <si>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</si>
  <si>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</si>
  <si>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</si>
  <si>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</si>
  <si>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</si>
  <si>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</si>
  <si>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</si>
  <si>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</si>
  <si>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</si>
  <si>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</si>
  <si>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</si>
  <si>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</si>
  <si>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</si>
  <si>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</si>
  <si>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</si>
  <si>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</si>
  <si>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</si>
  <si>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</si>
  <si>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</si>
  <si>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</si>
  <si>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</si>
  <si>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</si>
  <si>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</si>
  <si>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</si>
  <si>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</si>
  <si>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</si>
  <si>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</si>
  <si>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</si>
  <si>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</si>
  <si>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</si>
  <si>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</si>
  <si>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</si>
  <si>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</si>
  <si>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</si>
  <si>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</si>
  <si>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</si>
  <si>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</si>
  <si>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</si>
  <si>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</si>
  <si>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</si>
  <si>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</si>
  <si>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</si>
  <si>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</si>
  <si>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</si>
  <si>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</si>
  <si>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</si>
  <si>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</si>
  <si>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</si>
  <si>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</si>
  <si>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</si>
  <si>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</si>
  <si>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</si>
  <si>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</si>
  <si>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</si>
  <si>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</si>
  <si>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</si>
  <si>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</si>
  <si>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</si>
  <si>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</si>
  <si>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</si>
  <si>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</si>
  <si>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</si>
  <si>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</si>
  <si>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</si>
  <si>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</si>
  <si>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</si>
  <si>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</si>
  <si>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</si>
  <si>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</si>
  <si>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</si>
  <si>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</si>
  <si>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</si>
  <si>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</si>
  <si>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</si>
  <si>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</si>
  <si>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</si>
  <si>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</si>
  <si>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</si>
  <si>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</si>
  <si>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</si>
  <si>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</si>
  <si>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</si>
  <si>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</si>
  <si>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</si>
  <si>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</si>
  <si>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</si>
  <si>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</si>
  <si>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</si>
  <si>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</si>
  <si>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</si>
  <si>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</si>
  <si>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</si>
  <si>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</si>
  <si>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</si>
  <si>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</si>
  <si>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</si>
  <si>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</si>
  <si>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</si>
  <si>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</si>
  <si>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</si>
  <si>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</si>
  <si>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</si>
  <si>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</si>
  <si>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</si>
  <si>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</si>
  <si>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</si>
  <si>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</si>
  <si>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</si>
  <si>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</si>
  <si>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</si>
  <si>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</si>
  <si>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</si>
  <si>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</si>
  <si>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</si>
  <si>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</si>
  <si>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</si>
  <si>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</si>
  <si>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</si>
  <si>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</si>
  <si>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</si>
  <si>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</si>
  <si>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</si>
  <si>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</si>
  <si>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</si>
  <si>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</si>
  <si>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</si>
  <si>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</si>
  <si>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</si>
  <si>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</si>
  <si>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</si>
  <si>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</si>
  <si>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</si>
  <si>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</si>
  <si>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</si>
  <si>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</si>
  <si>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</si>
  <si>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</si>
  <si>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</si>
  <si>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</si>
  <si>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</si>
  <si>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</si>
  <si>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</si>
  <si>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</si>
  <si>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</si>
  <si>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</si>
  <si>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</si>
  <si>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</si>
  <si>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</si>
  <si>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</si>
  <si>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</si>
  <si>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</si>
  <si>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</si>
  <si>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</si>
  <si>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</si>
  <si>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</si>
  <si>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</si>
  <si>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</si>
  <si>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</si>
  <si>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</si>
  <si>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</si>
  <si>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</si>
  <si>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</si>
  <si>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</si>
  <si>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</si>
  <si>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</si>
  <si>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</si>
  <si>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</si>
  <si>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</si>
  <si>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</si>
  <si>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</si>
  <si>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</si>
  <si>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</si>
  <si>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</si>
  <si>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</si>
  <si>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</si>
  <si>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</si>
  <si>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</si>
  <si>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</si>
  <si>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</si>
  <si>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</si>
  <si>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</si>
  <si>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</si>
  <si>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</si>
  <si>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</si>
  <si>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</si>
  <si>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</si>
  <si>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</si>
  <si>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</si>
  <si>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</si>
  <si>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</si>
  <si>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</si>
  <si>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</si>
  <si>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</si>
  <si>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</si>
  <si>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</si>
  <si>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</si>
  <si>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</si>
  <si>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</si>
  <si>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</si>
  <si>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</si>
  <si>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</si>
  <si>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</si>
  <si>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</si>
  <si>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</si>
  <si>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</si>
  <si>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</si>
  <si>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</si>
  <si>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</si>
  <si>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</si>
  <si>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</si>
  <si>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</si>
  <si>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</si>
  <si>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</si>
  <si>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</si>
  <si>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</si>
  <si>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</si>
  <si>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</si>
  <si>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</si>
  <si>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</si>
  <si>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</si>
  <si>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</si>
  <si>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</si>
  <si>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</si>
  <si>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</si>
  <si>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</si>
  <si>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</si>
  <si>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</si>
  <si>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</si>
  <si>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</si>
  <si>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</si>
  <si>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</si>
  <si>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</si>
  <si>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</si>
  <si>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</si>
  <si>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</si>
  <si>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</si>
  <si>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</si>
  <si>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</si>
  <si>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</si>
  <si>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</si>
  <si>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</si>
  <si>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</si>
  <si>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</si>
  <si>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</si>
  <si>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</si>
  <si>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</si>
  <si>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</si>
  <si>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</si>
  <si>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</si>
  <si>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</si>
  <si>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</si>
  <si>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</si>
  <si>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</si>
  <si>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</si>
  <si>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</si>
  <si>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</si>
  <si>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</si>
  <si>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</si>
  <si>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</si>
  <si>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</si>
  <si>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</si>
  <si>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</si>
  <si>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</si>
  <si>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</si>
  <si>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</si>
  <si>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</si>
  <si>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</si>
  <si>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</si>
  <si>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</si>
  <si>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</si>
  <si>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</si>
  <si>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</si>
  <si>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</si>
  <si>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</si>
  <si>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</si>
  <si>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</si>
  <si>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</si>
  <si>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</si>
  <si>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</si>
  <si>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</si>
  <si>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</si>
  <si>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</si>
  <si>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</si>
  <si>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</si>
  <si>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</si>
  <si>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</si>
  <si>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</si>
  <si>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</si>
  <si>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</si>
  <si>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</si>
  <si>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</si>
  <si>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</si>
  <si>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</si>
  <si>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</si>
  <si>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</si>
  <si>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</si>
  <si>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</si>
  <si>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</si>
  <si>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</si>
  <si>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</si>
  <si>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</si>
  <si>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</si>
  <si>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</si>
  <si>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</si>
  <si>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</si>
  <si>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</si>
  <si>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</si>
  <si>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</si>
  <si>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</si>
  <si>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</si>
  <si>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</si>
  <si>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</si>
  <si>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</si>
  <si>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</si>
  <si>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</si>
  <si>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</si>
  <si>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</si>
  <si>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</si>
  <si>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</si>
  <si>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</si>
  <si>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</si>
  <si>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</si>
  <si>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</si>
  <si>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</si>
  <si>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</si>
  <si>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</si>
  <si>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</si>
  <si>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</si>
  <si>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</si>
  <si>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</si>
  <si>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</si>
  <si>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</si>
  <si>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</si>
  <si>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</si>
  <si>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</si>
  <si>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</si>
  <si>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</si>
  <si>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</si>
  <si>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</si>
  <si>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</si>
  <si>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</si>
  <si>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</si>
  <si>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</si>
  <si>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</si>
  <si>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</si>
  <si>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</si>
  <si>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</si>
  <si>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</si>
  <si>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</si>
  <si>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</si>
  <si>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</si>
  <si>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</si>
  <si>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</si>
  <si>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</si>
  <si>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</si>
  <si>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</si>
  <si>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</si>
  <si>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</si>
  <si>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</si>
  <si>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</si>
  <si>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</si>
  <si>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</si>
  <si>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</si>
  <si>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</si>
  <si>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</si>
  <si>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</si>
  <si>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</si>
  <si>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</si>
  <si>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</si>
  <si>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</si>
  <si>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</si>
  <si>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</si>
  <si>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</si>
  <si>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</si>
  <si>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</si>
  <si>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</si>
  <si>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</si>
  <si>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</si>
  <si>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</si>
  <si>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</si>
  <si>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</si>
  <si>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</si>
  <si>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</si>
  <si>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</si>
  <si>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</si>
  <si>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</si>
  <si>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</si>
  <si>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</si>
  <si>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</si>
  <si>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</si>
  <si>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</si>
  <si>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</si>
  <si>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</si>
  <si>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</si>
  <si>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</si>
  <si>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</si>
  <si>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</si>
  <si>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</si>
  <si>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</si>
  <si>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</si>
  <si>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</si>
  <si>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</si>
  <si>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</si>
  <si>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</si>
  <si>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</si>
  <si>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</si>
  <si>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</si>
  <si>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</si>
  <si>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</si>
  <si>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</si>
  <si>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</si>
  <si>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</si>
  <si>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</si>
  <si>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</si>
  <si>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</si>
  <si>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</si>
  <si>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</si>
  <si>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</si>
  <si>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</si>
  <si>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</si>
  <si>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</si>
  <si>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</si>
  <si>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</si>
  <si>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</si>
  <si>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</si>
  <si>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</si>
  <si>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</si>
  <si>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</si>
  <si>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</si>
  <si>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</si>
  <si>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</si>
  <si>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</si>
  <si>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</si>
  <si>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</si>
  <si>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</si>
  <si>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</si>
  <si>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</si>
  <si>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</si>
  <si>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</si>
  <si>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</si>
  <si>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</si>
  <si>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</si>
  <si>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</si>
  <si>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</si>
  <si>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</si>
  <si>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</si>
  <si>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</si>
  <si>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</si>
  <si>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</si>
  <si>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</si>
  <si>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</si>
  <si>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</si>
  <si>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</si>
  <si>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</si>
  <si>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</si>
  <si>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</si>
  <si>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</si>
  <si>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</si>
  <si>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</si>
  <si>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</si>
  <si>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</si>
  <si>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</si>
  <si>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</si>
  <si>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</si>
  <si>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</si>
  <si>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</si>
  <si>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</si>
  <si>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</si>
  <si>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</si>
  <si>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</si>
  <si>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</si>
  <si>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</si>
  <si>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</si>
  <si>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</si>
  <si>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</si>
  <si>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</si>
  <si>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</si>
  <si>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</si>
  <si>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</si>
  <si>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</si>
  <si>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</si>
  <si>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</si>
  <si>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</si>
  <si>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</si>
  <si>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</si>
  <si>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</si>
  <si>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</si>
  <si>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</si>
  <si>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</si>
  <si>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</si>
  <si>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</si>
  <si>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</si>
  <si>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</si>
  <si>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</si>
  <si>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</si>
  <si>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</si>
  <si>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</si>
  <si>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</si>
  <si>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</si>
  <si>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</si>
  <si>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</si>
  <si>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</si>
  <si>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</si>
  <si>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</si>
  <si>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</si>
  <si>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</si>
  <si>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</si>
  <si>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</si>
  <si>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</si>
  <si>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</si>
  <si>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</si>
  <si>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</si>
  <si>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</si>
  <si>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</si>
  <si>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</si>
  <si>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</si>
  <si>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</si>
  <si>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</si>
  <si>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</si>
  <si>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</si>
  <si>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</si>
  <si>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</si>
  <si>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</si>
  <si>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</si>
  <si>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</si>
  <si>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</si>
  <si>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</si>
  <si>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</si>
  <si>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</si>
  <si>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</si>
  <si>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</si>
  <si>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</si>
  <si>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</si>
  <si>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</si>
  <si>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</si>
  <si>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</si>
  <si>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</si>
  <si>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</si>
  <si>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</si>
  <si>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</si>
  <si>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</si>
  <si>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</si>
  <si>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</si>
  <si>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</si>
  <si>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</si>
  <si>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</si>
  <si>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</si>
  <si>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</si>
  <si>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</si>
  <si>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</si>
  <si>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</si>
  <si>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</si>
  <si>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</si>
  <si>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</si>
  <si>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</si>
  <si>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</si>
  <si>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</si>
  <si>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</si>
  <si>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</si>
  <si>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</si>
  <si>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</si>
  <si>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</si>
  <si>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</si>
  <si>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</si>
  <si>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</si>
  <si>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</si>
  <si>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</si>
  <si>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</si>
  <si>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</si>
  <si>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</si>
  <si>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</si>
  <si>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</si>
  <si>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</si>
  <si>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</si>
  <si>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</si>
  <si>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</si>
  <si>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</si>
  <si>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</si>
  <si>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</si>
  <si>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</si>
  <si>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</si>
  <si>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</si>
  <si>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</si>
  <si>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</si>
  <si>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</si>
  <si>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</si>
  <si>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</si>
  <si>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</si>
  <si>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</si>
  <si>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</si>
  <si>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</si>
  <si>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</si>
  <si>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</si>
  <si>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</si>
  <si>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</si>
  <si>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</si>
  <si>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</si>
  <si>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</si>
  <si>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</si>
  <si>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</si>
  <si>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</si>
  <si>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</si>
  <si>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</si>
  <si>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</si>
  <si>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</si>
  <si>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</si>
  <si>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</si>
  <si>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</si>
  <si>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</si>
  <si>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</si>
  <si>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</si>
  <si>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</si>
  <si>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</si>
  <si>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</si>
  <si>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</si>
  <si>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</si>
  <si>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</si>
  <si>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</si>
  <si>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</si>
  <si>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</si>
  <si>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</si>
  <si>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</si>
  <si>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</si>
  <si>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</si>
  <si>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</si>
  <si>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</si>
  <si>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</si>
  <si>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</si>
  <si>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</si>
  <si>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</si>
  <si>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</si>
  <si>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</si>
  <si>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</si>
  <si>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</si>
  <si>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</si>
  <si>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</si>
  <si>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</si>
  <si>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</si>
  <si>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</si>
  <si>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</si>
  <si>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</si>
  <si>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</si>
  <si>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</si>
  <si>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</si>
  <si>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</si>
  <si>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</si>
  <si>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</si>
  <si>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</si>
  <si>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</si>
  <si>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</si>
  <si>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</si>
  <si>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</si>
  <si>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</si>
  <si>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</si>
  <si>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</si>
  <si>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</si>
  <si>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</si>
  <si>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</si>
  <si>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</si>
  <si>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</si>
  <si>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</si>
  <si>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</si>
  <si>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</si>
  <si>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</si>
  <si>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</si>
  <si>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</si>
  <si>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</si>
  <si>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</si>
  <si>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</si>
  <si>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</si>
  <si>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</si>
  <si>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</si>
  <si>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</si>
  <si>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</si>
  <si>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</si>
  <si>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</si>
  <si>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</si>
  <si>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</si>
  <si>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</si>
  <si>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</si>
  <si>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</si>
  <si>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</si>
  <si>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</si>
  <si>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</si>
  <si>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</si>
  <si>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</si>
  <si>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</si>
  <si>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</si>
  <si>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</si>
  <si>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</si>
  <si>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</si>
  <si>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</si>
  <si>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</si>
  <si>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</si>
  <si>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</si>
  <si>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</si>
  <si>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</si>
  <si>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</si>
  <si>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</si>
  <si>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</si>
  <si>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</si>
  <si>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</si>
  <si>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</si>
  <si>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</si>
  <si>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</si>
  <si>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</si>
  <si>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</si>
  <si>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</si>
  <si>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</si>
  <si>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</si>
  <si>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</si>
  <si>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</si>
  <si>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</si>
  <si>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</si>
  <si>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</si>
  <si>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</si>
  <si>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</si>
  <si>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</si>
  <si>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</si>
  <si>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</si>
  <si>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</si>
  <si>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</si>
  <si>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</si>
  <si>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</si>
  <si>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</si>
  <si>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</si>
  <si>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</si>
  <si>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</si>
  <si>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</si>
  <si>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</si>
  <si>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</si>
  <si>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</si>
  <si>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</si>
  <si>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</si>
  <si>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</si>
  <si>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</si>
  <si>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</si>
  <si>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</si>
  <si>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</si>
  <si>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</si>
  <si>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</si>
  <si>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</si>
  <si>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</si>
  <si>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</si>
  <si>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</si>
  <si>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</si>
  <si>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</si>
  <si>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</si>
  <si>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</si>
  <si>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</si>
  <si>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</si>
  <si>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</si>
  <si>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</si>
  <si>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</si>
  <si>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</si>
  <si>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</si>
  <si>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</si>
  <si>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</si>
  <si>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</si>
  <si>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</si>
  <si>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</si>
  <si>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</si>
  <si>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</si>
  <si>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</si>
  <si>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</si>
  <si>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</si>
  <si>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</si>
  <si>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</si>
  <si>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</si>
  <si>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</si>
  <si>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</si>
  <si>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</si>
  <si>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</si>
  <si>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</si>
  <si>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</si>
  <si>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</si>
  <si>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</si>
  <si>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</si>
  <si>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</si>
  <si>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</si>
  <si>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</si>
  <si>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</si>
  <si>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</si>
  <si>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</si>
  <si>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</si>
  <si>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</si>
  <si>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</si>
  <si>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</si>
  <si>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</si>
  <si>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</si>
  <si>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</si>
  <si>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</si>
  <si>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</si>
  <si>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</si>
  <si>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</si>
  <si>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</si>
  <si>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</si>
  <si>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</si>
  <si>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</si>
  <si>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</si>
  <si>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</si>
  <si>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</si>
  <si>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</si>
  <si>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</si>
  <si>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</si>
  <si>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</si>
  <si>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</si>
  <si>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</si>
  <si>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</si>
  <si>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</si>
  <si>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</si>
  <si>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</si>
  <si>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</si>
  <si>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</si>
  <si>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</si>
  <si>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</si>
  <si>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</si>
  <si>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</si>
  <si>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</si>
  <si>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</si>
  <si>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</si>
  <si>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</si>
  <si>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</si>
  <si>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</si>
  <si>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</si>
  <si>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</si>
  <si>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</si>
  <si>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</si>
  <si>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</si>
  <si>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</si>
  <si>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</si>
  <si>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</si>
  <si>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</si>
  <si>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</si>
  <si>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</si>
  <si>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</si>
  <si>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</si>
  <si>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</si>
  <si>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</si>
  <si>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</si>
  <si>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</si>
  <si>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</si>
  <si>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</si>
  <si>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</si>
  <si>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</si>
  <si>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</si>
  <si>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</si>
  <si>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</si>
  <si>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</si>
  <si>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</si>
  <si>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</si>
  <si>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</si>
  <si>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</si>
  <si>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</si>
  <si>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</si>
  <si>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</si>
  <si>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</si>
  <si>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</si>
  <si>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</si>
  <si>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</si>
  <si>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</si>
  <si>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</si>
  <si>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</si>
  <si>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</si>
  <si>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</si>
  <si>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</si>
  <si>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</si>
  <si>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</si>
  <si>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</si>
  <si>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</si>
  <si>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</si>
  <si>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</si>
  <si>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</si>
  <si>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</si>
  <si>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</si>
  <si>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</si>
  <si>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</si>
  <si>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</si>
  <si>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</si>
  <si>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</si>
  <si>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</si>
  <si>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</si>
  <si>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</si>
  <si>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</si>
  <si>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</si>
  <si>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</si>
  <si>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</si>
  <si>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</si>
  <si>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</si>
  <si>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</si>
  <si>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</si>
  <si>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</si>
  <si>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</si>
  <si>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</si>
  <si>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</si>
  <si>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</si>
  <si>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</si>
  <si>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</si>
  <si>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</si>
  <si>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</si>
  <si>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</si>
  <si>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</si>
  <si>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</si>
  <si>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</si>
  <si>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</si>
  <si>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</si>
  <si>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</si>
  <si>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</si>
  <si>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</si>
  <si>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</si>
  <si>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</si>
  <si>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</si>
  <si>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</si>
  <si>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</si>
  <si>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</si>
  <si>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</si>
  <si>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</si>
  <si>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</si>
  <si>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</si>
  <si>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</si>
  <si>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</si>
  <si>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</si>
  <si>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</si>
  <si>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</si>
  <si>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</si>
  <si>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</si>
  <si>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</si>
  <si>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</si>
  <si>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</si>
  <si>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</si>
  <si>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</si>
  <si>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</si>
  <si>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</si>
  <si>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</si>
  <si>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</si>
  <si>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</si>
  <si>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</si>
  <si>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</si>
  <si>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</si>
  <si>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</si>
  <si>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</si>
  <si>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</si>
  <si>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</si>
  <si>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</si>
  <si>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</si>
  <si>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</si>
  <si>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</si>
  <si>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</si>
  <si>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</si>
  <si>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</si>
  <si>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</si>
  <si>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</si>
  <si>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</si>
  <si>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</si>
  <si>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</si>
  <si>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</si>
  <si>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</si>
  <si>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</si>
  <si>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</si>
  <si>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</si>
  <si>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</si>
  <si>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</si>
  <si>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</si>
  <si>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</si>
  <si>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</si>
  <si>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</si>
  <si>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</si>
  <si>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</si>
  <si>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</si>
  <si>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</si>
  <si>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</si>
  <si>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</si>
  <si>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</si>
  <si>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</si>
  <si>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</si>
  <si>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</si>
  <si>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</si>
  <si>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</si>
  <si>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</si>
  <si>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</si>
  <si>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</si>
  <si>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</si>
  <si>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</si>
  <si>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</si>
  <si>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</si>
  <si>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</si>
  <si>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</si>
  <si>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</si>
  <si>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</si>
  <si>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</si>
  <si>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</si>
  <si>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</si>
  <si>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</si>
  <si>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</si>
  <si>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</si>
  <si>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</si>
  <si>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</si>
  <si>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</si>
  <si>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</si>
  <si>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</si>
  <si>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</si>
  <si>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</si>
  <si>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</si>
  <si>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</si>
  <si>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</si>
  <si>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</si>
  <si>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</si>
  <si>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</si>
  <si>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</si>
  <si>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</si>
  <si>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</si>
  <si>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</si>
  <si>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</si>
  <si>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</si>
  <si>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</si>
  <si>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</si>
  <si>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</si>
  <si>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</si>
  <si>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</si>
  <si>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</si>
  <si>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</si>
  <si>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</si>
  <si>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</si>
  <si>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</si>
  <si>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</si>
  <si>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</si>
  <si>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</si>
  <si>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</si>
  <si>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</si>
  <si>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</si>
  <si>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</si>
  <si>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</si>
  <si>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</si>
  <si>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</si>
  <si>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</si>
  <si>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</si>
  <si>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</si>
  <si>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</si>
  <si>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</si>
  <si>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</si>
  <si>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</si>
  <si>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</si>
  <si>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</si>
  <si>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</si>
  <si>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</si>
  <si>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</si>
  <si>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</si>
  <si>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</si>
  <si>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</si>
  <si>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</si>
  <si>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</si>
  <si>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</si>
  <si>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</si>
  <si>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</si>
  <si>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</si>
  <si>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</si>
  <si>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</si>
  <si>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</si>
  <si>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</si>
  <si>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</si>
  <si>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</si>
  <si>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</si>
  <si>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</si>
  <si>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</si>
  <si>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</si>
  <si>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</si>
  <si>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</si>
  <si>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</si>
  <si>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</si>
  <si>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</si>
  <si>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</si>
  <si>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</si>
  <si>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</si>
  <si>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</si>
  <si>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</si>
  <si>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</si>
  <si>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</si>
  <si>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</si>
  <si>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</si>
  <si>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</si>
  <si>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</si>
  <si>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</si>
  <si>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</si>
  <si>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</si>
  <si>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</si>
  <si>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</si>
  <si>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</si>
  <si>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</si>
  <si>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</si>
  <si>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</si>
  <si>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</si>
  <si>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</si>
  <si>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</si>
  <si>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</si>
  <si>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</si>
  <si>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</si>
  <si>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</si>
  <si>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</si>
  <si>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</si>
  <si>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</si>
  <si>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</si>
  <si>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</si>
  <si>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</si>
  <si>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</si>
  <si>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</si>
  <si>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</si>
  <si>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</si>
  <si>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</si>
  <si>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</si>
  <si>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</si>
  <si>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</si>
  <si>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</si>
  <si>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</si>
  <si>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</si>
  <si>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</si>
  <si>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</si>
  <si>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</si>
  <si>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</si>
  <si>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</si>
  <si>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</si>
  <si>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</si>
  <si>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</si>
  <si>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</si>
  <si>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</si>
  <si>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</si>
  <si>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</si>
  <si>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</si>
  <si>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</si>
  <si>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</si>
  <si>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</si>
  <si>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</si>
  <si>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</si>
  <si>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</si>
  <si>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</si>
  <si>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</si>
  <si>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</si>
  <si>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</si>
  <si>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</si>
  <si>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</si>
  <si>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</si>
  <si>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</si>
  <si>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</si>
  <si>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</si>
  <si>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</si>
  <si>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</si>
  <si>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</si>
  <si>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</si>
  <si>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</si>
  <si>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</si>
  <si>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</si>
  <si>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</si>
  <si>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</si>
  <si>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</si>
  <si>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</si>
  <si>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</si>
  <si>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</si>
  <si>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</si>
  <si>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</si>
  <si>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</si>
  <si>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</si>
  <si>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</si>
  <si>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</si>
  <si>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</si>
  <si>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</si>
  <si>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</si>
  <si>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</si>
  <si>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</si>
  <si>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</si>
  <si>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</si>
  <si>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</si>
  <si>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</si>
  <si>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</si>
  <si>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</si>
  <si>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</si>
  <si>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</si>
  <si>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</si>
  <si>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</si>
  <si>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</si>
  <si>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</si>
  <si>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</si>
  <si>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</si>
  <si>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</si>
  <si>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</si>
  <si>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</si>
  <si>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</si>
  <si>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</si>
  <si>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</si>
  <si>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</si>
  <si>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</si>
  <si>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</si>
  <si>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</si>
  <si>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</si>
  <si>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</si>
  <si>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</si>
  <si>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</si>
  <si>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</si>
  <si>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</si>
  <si>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</si>
  <si>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</si>
  <si>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</si>
  <si>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</si>
  <si>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</si>
  <si>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</si>
  <si>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</si>
  <si>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</si>
  <si>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</si>
  <si>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</si>
  <si>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</si>
  <si>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</si>
  <si>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</si>
  <si>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</si>
  <si>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</si>
  <si>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</si>
  <si>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</si>
  <si>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</si>
  <si>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</si>
  <si>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</si>
  <si>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</si>
  <si>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</si>
  <si>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</si>
  <si>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</si>
  <si>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</si>
  <si>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</si>
  <si>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</si>
  <si>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</si>
  <si>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</si>
  <si>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</si>
  <si>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</si>
  <si>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</si>
  <si>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</si>
  <si>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</si>
  <si>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</si>
  <si>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</si>
  <si>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</si>
  <si>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</si>
  <si>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</si>
  <si>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</si>
  <si>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</si>
  <si>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</si>
  <si>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</si>
  <si>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</si>
  <si>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</si>
  <si>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</si>
  <si>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</si>
  <si>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</si>
  <si>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</si>
  <si>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</si>
  <si>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</si>
  <si>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</si>
  <si>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</si>
  <si>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</si>
  <si>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</si>
  <si>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</si>
  <si>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</si>
  <si>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</si>
  <si>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</si>
  <si>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</si>
  <si>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</si>
  <si>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</si>
  <si>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</si>
  <si>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</si>
  <si>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</si>
  <si>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</si>
  <si>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</si>
  <si>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</si>
  <si>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</si>
  <si>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</si>
  <si>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</si>
  <si>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</si>
  <si>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</si>
  <si>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</si>
  <si>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</si>
  <si>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</si>
  <si>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</si>
  <si>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</si>
  <si>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</si>
  <si>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</si>
  <si>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</si>
  <si>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</si>
  <si>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</si>
  <si>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</si>
  <si>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</si>
  <si>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</si>
  <si>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</si>
  <si>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</si>
  <si>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</si>
  <si>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</si>
  <si>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</si>
  <si>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</si>
  <si>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</si>
  <si>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</si>
  <si>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</si>
  <si>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</si>
  <si>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</si>
  <si>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</si>
  <si>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</si>
  <si>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</si>
  <si>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</si>
  <si>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</si>
  <si>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</si>
  <si>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</si>
  <si>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</si>
  <si>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</si>
  <si>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</si>
  <si>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</si>
  <si>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</si>
  <si>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</si>
  <si>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</si>
  <si>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</si>
  <si>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</si>
  <si>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</si>
  <si>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</si>
  <si>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</si>
  <si>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</si>
  <si>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</si>
  <si>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</si>
  <si>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</si>
  <si>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</si>
  <si>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</si>
  <si>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</si>
  <si>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</si>
  <si>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</si>
  <si>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</si>
  <si>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</si>
  <si>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</si>
  <si>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</si>
  <si>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</si>
  <si>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</si>
  <si>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</si>
  <si>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</si>
  <si>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</si>
  <si>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</si>
  <si>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</si>
  <si>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</si>
  <si>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</si>
  <si>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</si>
  <si>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</si>
  <si>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</si>
  <si>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</si>
  <si>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</si>
  <si>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</si>
  <si>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</si>
  <si>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</si>
  <si>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</si>
  <si>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</si>
  <si>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</si>
  <si>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</si>
  <si>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</si>
  <si>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</si>
  <si>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</si>
  <si>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</si>
  <si>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</si>
  <si>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</si>
  <si>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</si>
  <si>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</si>
  <si>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</si>
  <si>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</si>
  <si>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</si>
  <si>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</si>
  <si>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</si>
  <si>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</si>
  <si>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</si>
  <si>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</si>
  <si>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</si>
  <si>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</si>
  <si>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</si>
  <si>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</si>
  <si>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</si>
  <si>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</si>
  <si>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</si>
  <si>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</si>
  <si>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</si>
  <si>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</si>
  <si>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</si>
  <si>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</si>
  <si>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</si>
  <si>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</si>
  <si>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</si>
  <si>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</si>
  <si>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</si>
  <si>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</si>
  <si>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</si>
  <si>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</si>
  <si>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</si>
  <si>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</si>
  <si>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</si>
  <si>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</si>
  <si>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</si>
  <si>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</si>
  <si>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</si>
  <si>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</si>
  <si>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</si>
  <si>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</si>
  <si>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</si>
  <si>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</si>
  <si>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</si>
  <si>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</si>
  <si>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</si>
  <si>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</si>
  <si>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</si>
  <si>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</si>
  <si>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</si>
  <si>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</si>
  <si>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</si>
  <si>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</si>
  <si>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</si>
  <si>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</si>
  <si>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</si>
  <si>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</si>
  <si>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</si>
  <si>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</si>
  <si>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</si>
  <si>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</si>
  <si>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</si>
  <si>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</si>
  <si>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</si>
  <si>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</si>
  <si>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</si>
  <si>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</si>
  <si>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</si>
  <si>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</si>
  <si>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</si>
  <si>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</si>
  <si>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</si>
  <si>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</si>
  <si>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</si>
  <si>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</si>
  <si>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</si>
  <si>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</si>
  <si>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</si>
  <si>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</si>
  <si>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</si>
  <si>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</si>
  <si>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</si>
  <si>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</si>
  <si>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</si>
  <si>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</si>
  <si>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</si>
  <si>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</si>
  <si>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</si>
  <si>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</si>
  <si>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</si>
  <si>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</si>
  <si>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</si>
  <si>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</si>
  <si>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</si>
  <si>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</si>
  <si>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</si>
  <si>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</si>
  <si>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</si>
  <si>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</si>
  <si>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</si>
  <si>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</si>
  <si>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</si>
  <si>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</si>
  <si>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</si>
  <si>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</si>
  <si>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</si>
  <si>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</si>
  <si>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</si>
  <si>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</si>
  <si>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</si>
  <si>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</si>
  <si>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</si>
  <si>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</si>
  <si>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</si>
  <si>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</si>
  <si>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</si>
  <si>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</si>
  <si>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</si>
  <si>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</si>
  <si>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</si>
  <si>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</si>
  <si>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</si>
  <si>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</si>
  <si>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</si>
  <si>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</si>
  <si>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</si>
  <si>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</si>
  <si>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</si>
  <si>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</si>
  <si>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</si>
  <si>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</si>
  <si>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</si>
  <si>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</si>
  <si>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</si>
  <si>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</si>
  <si>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</si>
  <si>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</si>
  <si>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</si>
  <si>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</si>
  <si>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</si>
  <si>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</si>
  <si>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</si>
  <si>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</si>
  <si>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</si>
  <si>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</si>
  <si>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</si>
  <si>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</si>
  <si>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</si>
  <si>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</si>
  <si>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</si>
  <si>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</si>
  <si>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</si>
  <si>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</si>
  <si>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</si>
  <si>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</si>
  <si>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</si>
  <si>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</si>
  <si>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</si>
  <si>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</si>
  <si>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</si>
  <si>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</si>
  <si>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</si>
  <si>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</si>
  <si>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</si>
  <si>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</si>
  <si>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</si>
  <si>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</si>
  <si>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</si>
  <si>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</si>
  <si>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</si>
  <si>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</si>
  <si>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</si>
  <si>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</si>
  <si>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</si>
  <si>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</si>
  <si>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</si>
  <si>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</si>
  <si>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</si>
  <si>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</si>
  <si>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</si>
  <si>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</si>
  <si>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</si>
  <si>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</si>
  <si>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</si>
  <si>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</si>
  <si>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</si>
  <si>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</si>
  <si>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</si>
  <si>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</si>
  <si>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</si>
  <si>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</si>
  <si>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</si>
  <si>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</si>
  <si>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</si>
  <si>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</si>
  <si>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</si>
  <si>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</si>
  <si>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</si>
  <si>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</si>
  <si>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</si>
  <si>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</si>
  <si>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</si>
  <si>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</si>
  <si>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</si>
  <si>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</si>
  <si>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</si>
  <si>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</si>
  <si>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</si>
  <si>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</si>
  <si>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</si>
  <si>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</si>
  <si>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</si>
  <si>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</si>
  <si>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</si>
  <si>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</si>
  <si>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</si>
  <si>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</si>
  <si>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</si>
  <si>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</si>
  <si>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</si>
  <si>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</si>
  <si>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</si>
  <si>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</si>
  <si>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</si>
  <si>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</si>
  <si>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</si>
  <si>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</si>
  <si>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</si>
  <si>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</si>
  <si>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</si>
  <si>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</si>
  <si>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</si>
  <si>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</si>
  <si>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</si>
  <si>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</si>
  <si>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</si>
  <si>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</si>
  <si>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</si>
  <si>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</si>
  <si>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</si>
  <si>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</si>
  <si>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</si>
  <si>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</si>
  <si>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</si>
  <si>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</si>
  <si>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</si>
  <si>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</si>
  <si>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</si>
  <si>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</si>
  <si>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</si>
  <si>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</si>
  <si>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</si>
  <si>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</si>
  <si>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</si>
  <si>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</si>
  <si>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</si>
  <si>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</si>
  <si>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</si>
  <si>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</si>
  <si>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</si>
  <si>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</si>
  <si>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</si>
  <si>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</si>
  <si>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</si>
  <si>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</si>
  <si>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</si>
  <si>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</si>
  <si>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</si>
  <si>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</si>
  <si>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</si>
  <si>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</si>
  <si>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</si>
  <si>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</si>
  <si>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</si>
  <si>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</si>
  <si>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</si>
  <si>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</si>
  <si>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</si>
  <si>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</si>
  <si>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</si>
  <si>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</si>
  <si>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</si>
  <si>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</si>
  <si>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</si>
  <si>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</si>
  <si>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</si>
  <si>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</si>
  <si>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</si>
  <si>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</si>
  <si>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</si>
  <si>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</si>
  <si>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</si>
  <si>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</si>
  <si>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</si>
  <si>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</si>
  <si>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</si>
  <si>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</si>
  <si>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</si>
  <si>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</si>
  <si>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</si>
  <si>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</si>
  <si>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</si>
  <si>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</si>
  <si>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</si>
  <si>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</si>
  <si>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</si>
  <si>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</si>
  <si>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</si>
  <si>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</si>
  <si>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</si>
  <si>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</si>
  <si>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</si>
  <si>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</si>
  <si>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</si>
  <si>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</si>
  <si>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</si>
  <si>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</si>
  <si>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</si>
  <si>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</si>
  <si>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</si>
  <si>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</si>
  <si>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</si>
  <si>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</si>
  <si>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</si>
  <si>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</si>
  <si>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</si>
  <si>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</si>
  <si>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</si>
  <si>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</si>
  <si>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</si>
  <si>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</si>
  <si>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</si>
  <si>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</si>
  <si>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</si>
  <si>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</si>
  <si>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</si>
  <si>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</si>
  <si>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</si>
  <si>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</si>
  <si>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</si>
  <si>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</si>
  <si>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</si>
  <si>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</si>
  <si>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</si>
  <si>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</si>
  <si>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</si>
  <si>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</si>
  <si>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</si>
  <si>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</si>
  <si>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</si>
  <si>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</si>
  <si>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</si>
  <si>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</si>
  <si>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</si>
  <si>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</si>
  <si>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</si>
  <si>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</si>
  <si>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</si>
  <si>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</si>
  <si>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</si>
  <si>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</si>
  <si>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</si>
  <si>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</si>
  <si>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</si>
  <si>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</si>
  <si>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</si>
  <si>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</si>
  <si>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</si>
  <si>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</si>
  <si>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</si>
  <si>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</si>
  <si>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</si>
  <si>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</si>
  <si>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</si>
  <si>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</si>
  <si>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</si>
  <si>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</si>
  <si>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</si>
  <si>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</si>
  <si>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</si>
  <si>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</si>
  <si>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</si>
  <si>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</si>
  <si>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</si>
  <si>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</si>
  <si>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</si>
  <si>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</si>
  <si>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</si>
  <si>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</si>
  <si>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</si>
  <si>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</si>
  <si>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</si>
  <si>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</si>
  <si>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</si>
  <si>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</si>
  <si>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</si>
  <si>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</si>
  <si>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</si>
  <si>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</si>
  <si>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</si>
  <si>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</si>
  <si>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</si>
  <si>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</si>
  <si>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</si>
  <si>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</si>
  <si>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</si>
  <si>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</si>
  <si>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</si>
  <si>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</si>
  <si>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</si>
  <si>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</si>
  <si>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</si>
  <si>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</si>
  <si>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</si>
  <si>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</si>
  <si>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</si>
  <si>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</si>
  <si>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</si>
  <si>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</si>
  <si>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</si>
  <si>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</si>
  <si>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</si>
  <si>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</si>
  <si>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</si>
  <si>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</si>
  <si>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</si>
  <si>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</si>
  <si>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</si>
  <si>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</si>
  <si>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</si>
  <si>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</si>
  <si>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</si>
  <si>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</si>
  <si>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</si>
  <si>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</si>
  <si>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</si>
  <si>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</si>
  <si>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</si>
  <si>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</si>
  <si>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</si>
  <si>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</si>
  <si>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</si>
  <si>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</si>
  <si>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</si>
  <si>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</si>
  <si>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</si>
  <si>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</si>
  <si>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</si>
  <si>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</si>
  <si>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</si>
  <si>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</si>
  <si>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</si>
  <si>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</si>
  <si>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</si>
  <si>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</si>
  <si>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</si>
  <si>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</si>
  <si>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</si>
  <si>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</si>
  <si>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</si>
  <si>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</si>
  <si>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</si>
  <si>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</si>
  <si>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</si>
  <si>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</si>
  <si>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</si>
  <si>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</si>
  <si>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</si>
  <si>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</si>
  <si>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</si>
  <si>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</si>
  <si>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</si>
  <si>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</si>
  <si>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</si>
  <si>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</si>
  <si>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</si>
  <si>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</si>
  <si>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</si>
  <si>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</si>
  <si>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</si>
  <si>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</si>
  <si>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</si>
  <si>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</si>
  <si>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</si>
  <si>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</si>
  <si>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</si>
  <si>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</si>
  <si>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</si>
  <si>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</si>
  <si>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</si>
  <si>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</si>
  <si>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</si>
  <si>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</si>
  <si>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</si>
  <si>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</si>
  <si>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</si>
  <si>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</si>
  <si>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</si>
  <si>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</si>
  <si>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</si>
  <si>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</si>
  <si>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</si>
  <si>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</si>
  <si>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</si>
  <si>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</si>
  <si>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</si>
  <si>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</si>
  <si>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</si>
  <si>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</si>
  <si>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</si>
  <si>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</si>
  <si>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</si>
  <si>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</si>
  <si>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</si>
  <si>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</si>
  <si>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</si>
  <si>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</si>
  <si>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</si>
  <si>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</si>
  <si>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</si>
  <si>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</si>
  <si>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</si>
  <si>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</si>
  <si>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</si>
  <si>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</si>
  <si>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</si>
  <si>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</si>
  <si>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</si>
  <si>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</si>
  <si>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</si>
  <si>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</si>
  <si>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</si>
  <si>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</si>
  <si>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</si>
  <si>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</si>
  <si>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</si>
  <si>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</si>
  <si>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</si>
  <si>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</si>
  <si>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</si>
  <si>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</si>
  <si>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</si>
  <si>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</si>
  <si>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</si>
  <si>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</si>
  <si>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</si>
  <si>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</si>
  <si>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</si>
  <si>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</si>
  <si>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</si>
  <si>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</si>
  <si>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</si>
  <si>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</si>
  <si>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</si>
  <si>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</si>
  <si>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</si>
  <si>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</si>
  <si>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</si>
  <si>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</si>
  <si>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</si>
  <si>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</si>
  <si>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</si>
  <si>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</si>
  <si>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</si>
  <si>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</si>
  <si>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</si>
  <si>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</si>
  <si>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</si>
  <si>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</si>
  <si>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</si>
  <si>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</si>
  <si>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</si>
  <si>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</si>
  <si>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</si>
  <si>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</si>
  <si>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</si>
  <si>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</si>
  <si>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</si>
  <si>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</si>
  <si>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</si>
  <si>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</si>
  <si>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</si>
  <si>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</si>
  <si>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</si>
  <si>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</si>
  <si>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</si>
  <si>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</si>
  <si>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</si>
  <si>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</si>
  <si>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</si>
  <si>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</si>
  <si>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</si>
  <si>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</si>
  <si>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</si>
  <si>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</si>
  <si>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</si>
  <si>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</si>
  <si>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</si>
  <si>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</si>
  <si>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</si>
  <si>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</si>
  <si>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</si>
  <si>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</si>
  <si>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</si>
  <si>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</si>
  <si>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</si>
  <si>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</si>
  <si>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</si>
  <si>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</si>
  <si>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</si>
  <si>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</si>
  <si>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</si>
  <si>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</si>
  <si>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</si>
  <si>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</si>
  <si>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</si>
  <si>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</si>
  <si>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</si>
  <si>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</si>
  <si>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</si>
  <si>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</si>
  <si>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</si>
  <si>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</si>
  <si>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</si>
  <si>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</si>
  <si>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</si>
  <si>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</si>
  <si>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</si>
  <si>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</si>
  <si>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</si>
  <si>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</si>
  <si>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</si>
  <si>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</si>
  <si>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</si>
  <si>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</si>
  <si>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</si>
  <si>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</si>
  <si>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</si>
  <si>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</si>
  <si>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</si>
  <si>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</si>
  <si>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</si>
  <si>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</si>
  <si>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</si>
  <si>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</si>
  <si>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</si>
  <si>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</si>
  <si>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</si>
  <si>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</si>
  <si>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</si>
  <si>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</si>
  <si>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</si>
  <si>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</si>
  <si>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</si>
  <si>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</si>
  <si>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</si>
  <si>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</si>
  <si>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</si>
  <si>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</si>
  <si>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</si>
  <si>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</si>
  <si>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</si>
  <si>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</si>
  <si>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</si>
  <si>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</si>
  <si>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</si>
  <si>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</si>
  <si>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</si>
  <si>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</si>
  <si>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</si>
  <si>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</si>
  <si>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</si>
  <si>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</si>
  <si>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</si>
  <si>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</si>
  <si>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</si>
  <si>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</si>
  <si>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</si>
  <si>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</si>
  <si>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</si>
  <si>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</si>
  <si>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</si>
  <si>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</si>
  <si>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</si>
  <si>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</si>
  <si>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</si>
  <si>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</si>
  <si>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</si>
  <si>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</si>
  <si>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</si>
  <si>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</si>
  <si>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</si>
  <si>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</si>
  <si>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</si>
  <si>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</si>
  <si>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</si>
  <si>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</si>
  <si>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</si>
  <si>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</si>
  <si>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</si>
  <si>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</si>
  <si>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</si>
  <si>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</si>
  <si>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</si>
  <si>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</si>
  <si>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</si>
  <si>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</si>
  <si>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</si>
  <si>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</si>
  <si>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</si>
  <si>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</si>
  <si>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</si>
  <si>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</si>
  <si>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</si>
  <si>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</si>
  <si>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</si>
  <si>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</si>
  <si>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</si>
  <si>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</si>
  <si>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</si>
  <si>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</si>
  <si>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</si>
  <si>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</si>
  <si>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</si>
  <si>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</si>
  <si>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</si>
  <si>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</si>
  <si>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</si>
  <si>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</si>
  <si>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</si>
  <si>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</si>
  <si>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</si>
  <si>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</si>
  <si>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</si>
  <si>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</si>
  <si>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</si>
  <si>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</si>
  <si>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</si>
  <si>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</si>
  <si>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</si>
  <si>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</si>
  <si>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</si>
  <si>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</si>
  <si>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</si>
  <si>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</si>
  <si>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</si>
  <si>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</si>
  <si>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</si>
  <si>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</si>
  <si>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</si>
  <si>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</si>
  <si>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</si>
  <si>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</si>
  <si>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</si>
  <si>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</si>
  <si>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</si>
  <si>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</si>
  <si>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</si>
  <si>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</si>
  <si>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</si>
  <si>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</si>
  <si>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</si>
  <si>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</si>
  <si>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</si>
  <si>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</si>
  <si>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</si>
  <si>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</si>
  <si>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</si>
  <si>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</si>
  <si>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</si>
  <si>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</si>
  <si>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</si>
  <si>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</si>
  <si>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</si>
  <si>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</si>
  <si>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</si>
  <si>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</si>
  <si>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</si>
  <si>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</si>
  <si>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</si>
  <si>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</si>
  <si>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</si>
  <si>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</si>
  <si>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</si>
  <si>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</si>
  <si>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</si>
  <si>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</si>
  <si>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</si>
  <si>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</si>
  <si>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</si>
  <si>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</si>
  <si>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</si>
  <si>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</si>
  <si>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</si>
  <si>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</si>
  <si>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</si>
  <si>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</si>
  <si>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</si>
  <si>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</si>
  <si>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</si>
  <si>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</si>
  <si>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</si>
  <si>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</si>
  <si>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</si>
  <si>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</si>
  <si>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</si>
  <si>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</si>
  <si>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</si>
  <si>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</si>
  <si>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</si>
  <si>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</si>
  <si>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</si>
  <si>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</si>
  <si>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</si>
  <si>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</si>
  <si>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</si>
  <si>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</si>
  <si>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</si>
  <si>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</si>
  <si>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</si>
  <si>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</si>
  <si>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</si>
  <si>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</si>
  <si>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</si>
  <si>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</si>
  <si>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</si>
  <si>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</si>
  <si>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</si>
  <si>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</si>
  <si>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</si>
  <si>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</si>
  <si>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</si>
  <si>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</si>
  <si>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</si>
  <si>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</si>
  <si>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</si>
  <si>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</si>
  <si>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</si>
  <si>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</si>
  <si>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</si>
  <si>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</si>
  <si>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</si>
  <si>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</si>
  <si>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</si>
  <si>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</si>
  <si>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</si>
  <si>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</si>
  <si>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</si>
  <si>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</si>
  <si>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</si>
  <si>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</si>
  <si>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</si>
  <si>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</si>
  <si>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</si>
  <si>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</si>
  <si>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</si>
  <si>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</si>
  <si>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</si>
  <si>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</si>
  <si>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</si>
  <si>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</si>
  <si>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</si>
  <si>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</si>
  <si>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</si>
  <si>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</si>
  <si>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</si>
  <si>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</si>
  <si>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</si>
  <si>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</si>
  <si>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</si>
  <si>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</si>
  <si>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</si>
  <si>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</si>
  <si>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</si>
  <si>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</si>
  <si>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</si>
  <si>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</si>
  <si>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</si>
  <si>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</si>
  <si>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</si>
  <si>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</si>
  <si>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</si>
  <si>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</si>
  <si>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</si>
  <si>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</si>
  <si>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</si>
  <si>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</si>
  <si>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</si>
  <si>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</si>
  <si>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</si>
  <si>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</si>
  <si>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</si>
  <si>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</si>
  <si>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</si>
  <si>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</si>
  <si>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</si>
  <si>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</si>
  <si>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</si>
  <si>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</si>
  <si>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</si>
  <si>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</si>
  <si>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</si>
  <si>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</si>
  <si>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</si>
  <si>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</si>
  <si>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</si>
  <si>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</si>
  <si>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</si>
  <si>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</si>
  <si>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</si>
  <si>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</si>
  <si>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</si>
  <si>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</si>
  <si>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</si>
  <si>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</si>
  <si>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</si>
  <si>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</si>
  <si>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</si>
  <si>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</si>
  <si>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</si>
  <si>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</si>
  <si>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</si>
  <si>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</si>
  <si>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</si>
  <si>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</si>
  <si>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</si>
  <si>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</si>
  <si>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</si>
  <si>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</si>
  <si>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</si>
  <si>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</si>
  <si>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</si>
  <si>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</si>
  <si>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</si>
  <si>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</si>
  <si>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</si>
  <si>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</si>
  <si>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</si>
  <si>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</si>
  <si>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</si>
  <si>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</si>
  <si>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</si>
  <si>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</si>
  <si>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</si>
  <si>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</si>
  <si>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</si>
  <si>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</si>
  <si>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</si>
  <si>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</si>
  <si>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</si>
  <si>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</si>
  <si>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</si>
  <si>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</si>
  <si>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</si>
  <si>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</si>
  <si>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</si>
  <si>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</si>
  <si>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</si>
  <si>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</si>
  <si>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</si>
  <si>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</si>
  <si>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</si>
  <si>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</si>
  <si>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</si>
  <si>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</si>
  <si>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</si>
  <si>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</si>
  <si>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</si>
  <si>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</si>
  <si>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</si>
  <si>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</si>
  <si>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</si>
  <si>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</si>
  <si>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</si>
  <si>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</si>
  <si>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</si>
  <si>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</si>
  <si>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</si>
  <si>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</si>
  <si>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</si>
  <si>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</si>
  <si>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</si>
  <si>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</si>
  <si>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</si>
  <si>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</si>
  <si>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</si>
  <si>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</si>
  <si>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</si>
  <si>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</si>
  <si>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</si>
  <si>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</si>
  <si>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</si>
  <si>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</si>
  <si>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</si>
  <si>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</si>
  <si>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</si>
  <si>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</si>
  <si>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</si>
  <si>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</si>
  <si>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</si>
  <si>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</si>
  <si>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</si>
  <si>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</si>
  <si>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</si>
  <si>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</si>
  <si>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</si>
  <si>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</si>
  <si>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</si>
  <si>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</si>
  <si>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</si>
  <si>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</si>
  <si>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</si>
  <si>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</si>
  <si>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</si>
  <si>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</si>
  <si>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</si>
  <si>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</si>
  <si>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</si>
  <si>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</si>
  <si>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</si>
  <si>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</si>
  <si>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</si>
  <si>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</si>
  <si>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</si>
  <si>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</si>
  <si>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</si>
  <si>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</si>
  <si>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</si>
  <si>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</si>
  <si>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</si>
  <si>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</si>
  <si>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</si>
  <si>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</si>
  <si>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</si>
  <si>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</si>
  <si>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</si>
  <si>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</si>
  <si>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</si>
  <si>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</si>
  <si>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</si>
  <si>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</si>
  <si>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</si>
  <si>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</si>
  <si>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</si>
  <si>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</si>
  <si>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</si>
  <si>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</si>
  <si>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</si>
  <si>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</si>
  <si>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</si>
  <si>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</si>
  <si>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</si>
  <si>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</si>
  <si>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</si>
  <si>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</si>
  <si>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</si>
  <si>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</si>
  <si>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</si>
  <si>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</si>
  <si>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</si>
  <si>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</si>
  <si>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</si>
  <si>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</si>
  <si>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</si>
  <si>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</si>
  <si>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</si>
  <si>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</si>
  <si>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</si>
  <si>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</si>
  <si>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</si>
  <si>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</si>
  <si>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</si>
  <si>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</si>
  <si>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</si>
  <si>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</si>
  <si>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</si>
  <si>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</si>
  <si>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</si>
  <si>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</si>
  <si>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</si>
  <si>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</si>
  <si>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</si>
  <si>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</si>
  <si>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</si>
  <si>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</si>
  <si>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</si>
  <si>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</si>
  <si>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</si>
  <si>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</si>
  <si>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</si>
  <si>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</si>
  <si>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</si>
  <si>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</si>
  <si>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</si>
  <si>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</si>
  <si>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</si>
  <si>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</si>
  <si>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</si>
  <si>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</si>
  <si>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</si>
  <si>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</si>
  <si>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</si>
  <si>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</si>
  <si>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</si>
  <si>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</si>
  <si>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</si>
  <si>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</si>
  <si>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</si>
  <si>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</si>
  <si>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</si>
  <si>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</si>
  <si>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</si>
  <si>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</si>
  <si>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</si>
  <si>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</si>
  <si>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</si>
  <si>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</si>
  <si>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</si>
  <si>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</si>
  <si>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</si>
  <si>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</si>
  <si>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</si>
  <si>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</si>
  <si>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</si>
  <si>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</si>
  <si>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</si>
  <si>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</si>
  <si>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</si>
  <si>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</si>
  <si>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</si>
  <si>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</si>
  <si>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</si>
  <si>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</si>
  <si>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</si>
  <si>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</si>
  <si>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</si>
  <si>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</si>
  <si>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</si>
  <si>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</si>
  <si>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</si>
  <si>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</si>
  <si>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</si>
  <si>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</si>
  <si>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</si>
  <si>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</si>
  <si>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</si>
  <si>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</si>
  <si>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</si>
  <si>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</si>
  <si>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</si>
  <si>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</si>
  <si>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</si>
  <si>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</si>
  <si>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</si>
  <si>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</si>
  <si>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</si>
  <si>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</si>
  <si>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</si>
  <si>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</si>
  <si>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</si>
  <si>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</si>
  <si>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</si>
  <si>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</si>
  <si>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</si>
  <si>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</si>
  <si>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</si>
  <si>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</si>
  <si>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</si>
  <si>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</si>
  <si>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</si>
  <si>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</si>
  <si>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</si>
  <si>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</si>
  <si>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</si>
  <si>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</si>
  <si>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</si>
  <si>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</si>
  <si>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</si>
  <si>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</si>
  <si>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</si>
  <si>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</si>
  <si>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</si>
  <si>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</si>
  <si>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</si>
  <si>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</si>
  <si>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</si>
  <si>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</si>
  <si>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</si>
  <si>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</si>
  <si>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</si>
  <si>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</si>
  <si>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</si>
  <si>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</si>
  <si>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</si>
  <si>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</si>
  <si>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</si>
  <si>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</si>
  <si>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</si>
  <si>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</si>
  <si>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</si>
  <si>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</si>
  <si>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</si>
  <si>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</si>
  <si>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</si>
  <si>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</si>
  <si>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</si>
  <si>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</si>
  <si>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</si>
  <si>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</si>
  <si>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</si>
  <si>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</si>
  <si>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</si>
  <si>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</si>
  <si>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</si>
  <si>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</si>
  <si>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</si>
  <si>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</si>
  <si>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</si>
  <si>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</si>
  <si>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</si>
  <si>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</si>
  <si>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</si>
  <si>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</si>
  <si>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</si>
  <si>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</si>
  <si>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</si>
  <si>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</si>
  <si>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</si>
  <si>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</si>
  <si>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</si>
  <si>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</si>
  <si>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</si>
  <si>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</si>
  <si>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</si>
  <si>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</si>
  <si>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</si>
  <si>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</si>
  <si>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</si>
  <si>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</si>
  <si>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</si>
  <si>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</si>
  <si>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</si>
  <si>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</si>
  <si>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</si>
  <si>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</si>
  <si>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</si>
  <si>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</si>
  <si>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</si>
  <si>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</si>
  <si>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</si>
  <si>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</si>
  <si>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</si>
  <si>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</si>
  <si>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</si>
  <si>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</si>
  <si>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</si>
  <si>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</si>
  <si>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</si>
  <si>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</si>
  <si>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</si>
  <si>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</si>
  <si>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</si>
  <si>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</si>
  <si>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</si>
  <si>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</si>
  <si>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</si>
  <si>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</si>
  <si>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</si>
  <si>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</si>
  <si>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</si>
  <si>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</si>
  <si>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</si>
  <si>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</si>
  <si>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</si>
  <si>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</si>
  <si>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</si>
  <si>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</si>
  <si>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</si>
  <si>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</si>
  <si>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</si>
  <si>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</si>
  <si>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</si>
  <si>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</si>
  <si>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</si>
  <si>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</si>
  <si>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</si>
  <si>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</si>
  <si>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</si>
  <si>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</si>
  <si>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</si>
  <si>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</si>
  <si>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</si>
  <si>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</si>
  <si>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</si>
  <si>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</si>
  <si>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</si>
  <si>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</si>
  <si>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</si>
  <si>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</si>
  <si>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</si>
  <si>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</si>
  <si>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</si>
  <si>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</si>
  <si>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</si>
  <si>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</si>
  <si>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</si>
  <si>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</si>
  <si>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</si>
  <si>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</si>
  <si>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</si>
  <si>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</si>
  <si>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</si>
  <si>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</si>
  <si>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</si>
  <si>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</si>
  <si>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</si>
  <si>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</si>
  <si>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</si>
  <si>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</si>
  <si>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</si>
  <si>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</si>
  <si>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</si>
  <si>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</si>
  <si>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</si>
  <si>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</si>
  <si>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</si>
  <si>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</si>
  <si>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</si>
  <si>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</si>
  <si>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</si>
  <si>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</si>
  <si>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</si>
  <si>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</si>
  <si>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</si>
  <si>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</si>
  <si>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</si>
  <si>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</si>
  <si>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</si>
  <si>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</si>
  <si>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</si>
  <si>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</si>
  <si>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</si>
  <si>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</si>
  <si>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</si>
  <si>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</si>
  <si>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</si>
  <si>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</si>
  <si>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</si>
  <si>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</si>
  <si>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</si>
  <si>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</si>
  <si>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</si>
  <si>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</si>
  <si>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</si>
  <si>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</si>
  <si>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</si>
  <si>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</si>
  <si>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</si>
  <si>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</si>
  <si>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</si>
  <si>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</si>
  <si>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</si>
  <si>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</si>
  <si>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</si>
  <si>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</si>
  <si>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</si>
  <si>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</si>
  <si>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</si>
  <si>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</si>
  <si>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</si>
  <si>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</si>
  <si>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</si>
  <si>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</si>
  <si>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</si>
  <si>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</si>
  <si>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</si>
  <si>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</si>
  <si>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</si>
  <si>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</si>
  <si>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</si>
  <si>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</si>
  <si>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</si>
  <si>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</si>
  <si>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</si>
  <si>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</si>
  <si>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</si>
  <si>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</si>
  <si>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</si>
  <si>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</si>
  <si>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</si>
  <si>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</si>
  <si>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</si>
  <si>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</si>
  <si>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</si>
  <si>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</si>
  <si>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</si>
  <si>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</si>
  <si>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</si>
  <si>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</si>
  <si>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</si>
  <si>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</si>
  <si>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</si>
  <si>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</si>
  <si>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</si>
  <si>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</si>
  <si>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</si>
  <si>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</si>
  <si>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</si>
  <si>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</si>
  <si>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</si>
  <si>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</si>
  <si>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</si>
  <si>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</si>
  <si>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</si>
  <si>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</si>
  <si>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</si>
  <si>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</si>
  <si>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</si>
  <si>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</si>
  <si>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</si>
  <si>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</si>
  <si>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</si>
  <si>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</si>
  <si>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</si>
  <si>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</si>
  <si>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</si>
  <si>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</si>
  <si>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</si>
  <si>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</si>
  <si>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</si>
  <si>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</si>
  <si>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</si>
  <si>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</si>
  <si>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</si>
  <si>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</si>
  <si>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</si>
  <si>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</si>
  <si>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</si>
  <si>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</si>
  <si>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</si>
  <si>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</si>
  <si>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</si>
  <si>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</si>
  <si>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</si>
  <si>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</si>
  <si>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</si>
  <si>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</si>
  <si>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</si>
  <si>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</si>
  <si>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</si>
  <si>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</si>
  <si>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</si>
  <si>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</si>
  <si>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</si>
  <si>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</si>
  <si>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</si>
  <si>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</si>
  <si>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</si>
  <si>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</si>
  <si>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</si>
  <si>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</si>
  <si>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</si>
  <si>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</si>
  <si>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</si>
  <si>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</si>
  <si>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</si>
  <si>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</si>
  <si>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</si>
  <si>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</si>
  <si>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</si>
  <si>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</si>
  <si>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</si>
  <si>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</si>
  <si>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</si>
  <si>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</si>
  <si>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</si>
  <si>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</si>
  <si>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</si>
  <si>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</si>
  <si>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</si>
  <si>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</si>
  <si>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</si>
  <si>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</si>
  <si>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</si>
  <si>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</si>
  <si>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</si>
  <si>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</si>
  <si>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</si>
  <si>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</si>
  <si>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</si>
  <si>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</si>
  <si>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</si>
  <si>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</si>
  <si>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</si>
  <si>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</si>
  <si>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</si>
  <si>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</si>
  <si>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</si>
  <si>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</si>
  <si>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</si>
  <si>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</si>
  <si>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</si>
  <si>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</si>
  <si>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</si>
  <si>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</si>
  <si>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</si>
  <si>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</si>
  <si>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</si>
  <si>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</si>
  <si>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</si>
  <si>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</si>
  <si>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</si>
  <si>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</si>
  <si>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</si>
  <si>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</si>
  <si>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</si>
  <si>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</si>
  <si>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</si>
  <si>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</si>
  <si>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</si>
  <si>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</si>
  <si>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</si>
  <si>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</si>
  <si>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</si>
  <si>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</si>
  <si>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</si>
  <si>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</si>
  <si>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</si>
  <si>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</si>
  <si>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</si>
  <si>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</si>
  <si>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</si>
  <si>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</si>
  <si>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</si>
  <si>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</si>
  <si>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</si>
  <si>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</si>
  <si>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</si>
  <si>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</si>
  <si>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</si>
  <si>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</si>
  <si>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</si>
  <si>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</si>
  <si>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</si>
  <si>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</si>
  <si>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</si>
  <si>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</si>
  <si>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</si>
  <si>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</si>
  <si>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</si>
  <si>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</si>
  <si>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</si>
  <si>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</si>
  <si>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</si>
  <si>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</si>
  <si>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</si>
  <si>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</si>
  <si>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</si>
  <si>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</si>
  <si>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</si>
  <si>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</si>
  <si>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</si>
  <si>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</si>
  <si>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</si>
  <si>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</si>
  <si>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</si>
  <si>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</si>
  <si>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</si>
  <si>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</si>
  <si>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</si>
  <si>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</si>
  <si>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</si>
  <si>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</si>
  <si>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</si>
  <si>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</si>
  <si>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</si>
  <si>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</si>
  <si>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</si>
  <si>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</si>
  <si>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</si>
  <si>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</si>
  <si>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</si>
  <si>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</si>
  <si>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</si>
  <si>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</si>
  <si>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</si>
  <si>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</si>
  <si>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</si>
  <si>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</si>
  <si>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</si>
  <si>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</si>
  <si>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</si>
  <si>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</si>
  <si>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</si>
  <si>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</si>
  <si>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</si>
  <si>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</si>
  <si>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</si>
  <si>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</si>
  <si>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</si>
  <si>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</si>
  <si>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</si>
  <si>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</si>
  <si>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</si>
  <si>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</si>
  <si>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</si>
  <si>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</si>
  <si>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</si>
  <si>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</si>
  <si>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</si>
  <si>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</si>
  <si>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</si>
  <si>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</si>
  <si>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</si>
  <si>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</si>
  <si>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</si>
  <si>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</si>
  <si>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</si>
  <si>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</si>
  <si>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</si>
  <si>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</si>
  <si>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</si>
  <si>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</si>
  <si>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</si>
  <si>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</si>
  <si>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</si>
  <si>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</si>
  <si>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</si>
  <si>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</si>
  <si>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</si>
  <si>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</si>
  <si>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</si>
  <si>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</si>
  <si>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</si>
  <si>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</si>
  <si>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</si>
  <si>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</si>
  <si>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</si>
  <si>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</si>
  <si>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</si>
  <si>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</si>
  <si>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</si>
  <si>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</si>
  <si>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</si>
  <si>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</si>
  <si>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</si>
  <si>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</si>
  <si>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</si>
  <si>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</si>
  <si>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</si>
  <si>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</si>
  <si>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</si>
  <si>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</si>
  <si>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</si>
  <si>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</si>
  <si>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</si>
  <si>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</si>
  <si>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</si>
  <si>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</si>
  <si>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</si>
  <si>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</si>
  <si>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</si>
  <si>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</si>
  <si>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</si>
  <si>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</si>
  <si>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</si>
  <si>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</si>
  <si>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</si>
  <si>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</si>
  <si>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</si>
  <si>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</si>
  <si>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</si>
  <si>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</si>
  <si>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</si>
  <si>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</si>
  <si>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</si>
  <si>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</si>
  <si>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</si>
  <si>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</si>
  <si>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</si>
  <si>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</si>
  <si>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</si>
  <si>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</si>
  <si>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</si>
  <si>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</si>
  <si>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</si>
  <si>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</si>
  <si>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</si>
  <si>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</si>
  <si>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</si>
  <si>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</si>
  <si>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</si>
  <si>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</si>
  <si>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</si>
  <si>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</si>
  <si>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</si>
  <si>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</si>
  <si>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</si>
  <si>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</si>
  <si>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</si>
  <si>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</si>
  <si>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</si>
  <si>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</si>
  <si>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</si>
  <si>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</si>
  <si>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</si>
  <si>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</si>
  <si>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</si>
  <si>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</si>
  <si>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</si>
  <si>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</si>
  <si>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</si>
  <si>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</si>
  <si>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</si>
  <si>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</si>
  <si>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</si>
  <si>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</si>
  <si>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</si>
  <si>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</si>
  <si>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</si>
  <si>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</si>
  <si>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</si>
  <si>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</si>
  <si>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</si>
  <si>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</si>
  <si>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</si>
  <si>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</si>
  <si>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</si>
  <si>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</si>
  <si>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</si>
  <si>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</si>
  <si>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</si>
  <si>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</si>
  <si>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</si>
  <si>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</si>
  <si>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</si>
  <si>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</si>
  <si>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</si>
  <si>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</si>
  <si>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</si>
  <si>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</si>
  <si>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</si>
  <si>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</si>
  <si>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</si>
  <si>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</si>
  <si>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</si>
  <si>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</si>
  <si>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</si>
  <si>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</si>
  <si>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</si>
  <si>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</si>
  <si>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</si>
  <si>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</si>
  <si>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</si>
  <si>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</si>
  <si>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</si>
  <si>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</si>
  <si>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</si>
  <si>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</si>
  <si>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</si>
  <si>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</si>
  <si>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</si>
  <si>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</si>
  <si>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</si>
  <si>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</si>
  <si>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</si>
  <si>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</si>
  <si>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</si>
  <si>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</si>
  <si>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</si>
  <si>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</si>
  <si>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</si>
  <si>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</si>
  <si>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</si>
  <si>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</si>
  <si>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</si>
  <si>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</si>
  <si>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</si>
  <si>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</si>
  <si>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</si>
  <si>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</si>
  <si>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</si>
  <si>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</si>
  <si>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</si>
  <si>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</si>
  <si>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</si>
  <si>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</si>
  <si>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</si>
  <si>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</si>
  <si>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</si>
  <si>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</si>
  <si>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</si>
  <si>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</si>
  <si>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</si>
  <si>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</si>
  <si>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</si>
  <si>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</si>
  <si>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</si>
  <si>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</si>
  <si>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</si>
  <si>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</si>
  <si>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</si>
  <si>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</si>
  <si>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</si>
  <si>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</si>
  <si>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</si>
  <si>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</si>
  <si>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</si>
  <si>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</si>
  <si>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</si>
  <si>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</si>
  <si>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</si>
  <si>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</si>
  <si>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</si>
  <si>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</si>
  <si>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</si>
  <si>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</si>
  <si>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</si>
  <si>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</si>
  <si>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</si>
  <si>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</si>
  <si>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</si>
  <si>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</si>
  <si>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</si>
  <si>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</si>
  <si>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</si>
  <si>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</si>
  <si>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</si>
  <si>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</si>
  <si>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</si>
  <si>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</si>
  <si>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</si>
  <si>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</si>
  <si>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</si>
  <si>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</si>
  <si>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</si>
  <si>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</si>
  <si>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</si>
  <si>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</si>
  <si>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</si>
  <si>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</si>
  <si>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</si>
  <si>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</si>
  <si>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</si>
  <si>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</si>
  <si>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</si>
  <si>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</si>
  <si>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</si>
  <si>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</si>
  <si>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</si>
  <si>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</si>
  <si>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</si>
  <si>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</si>
  <si>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</si>
  <si>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</si>
  <si>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</si>
  <si>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</si>
  <si>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</si>
  <si>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</si>
  <si>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</si>
  <si>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</si>
  <si>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</si>
  <si>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</si>
  <si>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</si>
  <si>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</si>
  <si>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</si>
  <si>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</si>
  <si>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</si>
  <si>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</si>
  <si>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</si>
  <si>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</si>
  <si>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</si>
  <si>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</si>
  <si>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</si>
  <si>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</si>
  <si>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</si>
  <si>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</si>
  <si>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</si>
  <si>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</si>
  <si>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</si>
  <si>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</si>
  <si>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</si>
  <si>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</si>
  <si>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</si>
  <si>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</si>
  <si>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</si>
  <si>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</si>
  <si>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</si>
  <si>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</si>
  <si>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</si>
  <si>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</si>
  <si>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</si>
  <si>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</si>
  <si>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</si>
  <si>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</si>
  <si>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</si>
  <si>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</si>
  <si>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</si>
  <si>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</si>
  <si>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</si>
  <si>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</si>
  <si>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</si>
  <si>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</si>
  <si>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</si>
  <si>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</si>
  <si>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</si>
  <si>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</si>
  <si>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</si>
  <si>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</si>
  <si>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</si>
  <si>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</si>
  <si>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</si>
  <si>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</si>
  <si>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</si>
  <si>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</si>
  <si>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</si>
  <si>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</si>
  <si>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</si>
  <si>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</si>
  <si>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</si>
  <si>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</si>
  <si>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</si>
  <si>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</si>
  <si>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</si>
  <si>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</si>
  <si>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</si>
  <si>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</si>
  <si>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</si>
  <si>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</si>
  <si>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</si>
  <si>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</si>
  <si>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</si>
  <si>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</si>
  <si>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</si>
  <si>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</si>
  <si>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</si>
  <si>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</si>
  <si>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</si>
  <si>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</si>
  <si>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</si>
  <si>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</si>
  <si>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</si>
  <si>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</si>
  <si>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</si>
  <si>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</si>
  <si>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</si>
  <si>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</si>
  <si>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</si>
  <si>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</si>
  <si>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</si>
  <si>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</si>
  <si>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</si>
  <si>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</si>
  <si>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</si>
  <si>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</si>
  <si>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</si>
  <si>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</si>
  <si>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</si>
  <si>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</si>
  <si>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</si>
  <si>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</si>
  <si>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</si>
  <si>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</si>
  <si>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</si>
  <si>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</si>
  <si>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</si>
  <si>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</si>
  <si>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</si>
  <si>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</si>
  <si>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</si>
  <si>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</si>
  <si>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</si>
  <si>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</si>
  <si>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</si>
  <si>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</si>
  <si>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</si>
  <si>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</si>
  <si>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</si>
  <si>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</si>
  <si>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</si>
  <si>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</si>
  <si>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</si>
  <si>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</si>
  <si>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</si>
  <si>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</si>
  <si>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</si>
  <si>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</si>
  <si>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</si>
  <si>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</si>
  <si>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</si>
  <si>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</si>
  <si>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</si>
  <si>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</si>
  <si>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</si>
  <si>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</si>
  <si>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</si>
  <si>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</si>
  <si>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</si>
  <si>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</si>
  <si>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</si>
  <si>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</si>
  <si>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</si>
  <si>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</si>
  <si>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</si>
  <si>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</si>
  <si>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</si>
  <si>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</si>
  <si>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</si>
  <si>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</si>
  <si>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</si>
  <si>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</si>
  <si>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</si>
  <si>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</si>
  <si>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</si>
  <si>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</si>
  <si>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</si>
  <si>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</si>
  <si>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</si>
  <si>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</si>
  <si>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</si>
  <si>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</si>
  <si>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</si>
  <si>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</si>
  <si>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</si>
  <si>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</si>
  <si>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</si>
  <si>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</si>
  <si>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</si>
  <si>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</si>
  <si>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</si>
  <si>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</si>
  <si>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</si>
  <si>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</si>
  <si>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</si>
  <si>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</si>
  <si>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</si>
  <si>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</si>
  <si>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</si>
  <si>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</si>
  <si>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</si>
  <si>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</si>
  <si>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</si>
  <si>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</si>
  <si>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</si>
  <si>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</si>
  <si>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</si>
  <si>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</si>
  <si>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</si>
  <si>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</si>
  <si>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</si>
  <si>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</si>
  <si>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</si>
  <si>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</si>
  <si>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</si>
  <si>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</si>
  <si>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</si>
  <si>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</si>
  <si>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</si>
  <si>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</si>
  <si>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</si>
  <si>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</si>
  <si>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</si>
  <si>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</si>
  <si>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</si>
  <si>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</si>
  <si>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</si>
  <si>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</si>
  <si>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</si>
  <si>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</si>
  <si>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</si>
  <si>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</si>
  <si>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</si>
  <si>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</si>
  <si>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</si>
  <si>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</si>
  <si>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</si>
  <si>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</si>
  <si>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</si>
  <si>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</si>
  <si>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</si>
  <si>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</si>
  <si>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</si>
  <si>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</si>
  <si>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</si>
  <si>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</si>
  <si>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</si>
  <si>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</si>
  <si>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</si>
  <si>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</si>
  <si>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</si>
  <si>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</si>
  <si>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</si>
  <si>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</si>
  <si>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</si>
  <si>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</si>
  <si>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</si>
  <si>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</si>
  <si>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</si>
  <si>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</si>
  <si>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</si>
  <si>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</si>
  <si>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</si>
  <si>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</si>
  <si>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</si>
  <si>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</si>
  <si>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</si>
  <si>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</si>
  <si>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</si>
  <si>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</si>
  <si>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</si>
  <si>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</si>
  <si>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</si>
  <si>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</si>
  <si>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</si>
  <si>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</si>
  <si>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</si>
  <si>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</si>
  <si>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</si>
  <si>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</si>
  <si>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</si>
  <si>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</si>
  <si>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</si>
  <si>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</si>
  <si>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</si>
  <si>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</si>
  <si>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</si>
  <si>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</si>
  <si>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</si>
  <si>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</si>
  <si>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</si>
  <si>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</si>
  <si>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</si>
  <si>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</si>
  <si>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</si>
  <si>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</si>
  <si>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</si>
  <si>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</si>
  <si>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</si>
  <si>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</si>
  <si>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</si>
  <si>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</si>
  <si>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</si>
  <si>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</si>
  <si>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</si>
  <si>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</si>
  <si>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</si>
  <si>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</si>
  <si>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</si>
  <si>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</si>
  <si>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</si>
  <si>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</si>
  <si>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</si>
  <si>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</si>
  <si>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</si>
  <si>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</si>
  <si>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</si>
  <si>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</si>
  <si>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</si>
  <si>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</si>
  <si>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</si>
  <si>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</si>
  <si>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</si>
  <si>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</si>
  <si>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</si>
  <si>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</si>
  <si>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</si>
  <si>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</si>
  <si>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</si>
  <si>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</si>
  <si>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</si>
  <si>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</si>
  <si>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</si>
  <si>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</si>
  <si>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</si>
  <si>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</si>
  <si>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</si>
  <si>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</si>
  <si>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</si>
  <si>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</si>
  <si>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</si>
  <si>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</si>
  <si>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</si>
  <si>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</si>
  <si>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</si>
  <si>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</si>
  <si>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</si>
  <si>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</si>
  <si>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</si>
  <si>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</si>
  <si>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</si>
  <si>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</si>
  <si>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</si>
  <si>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</si>
  <si>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</si>
  <si>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</si>
  <si>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</si>
  <si>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</si>
  <si>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</si>
  <si>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</si>
  <si>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</si>
  <si>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</si>
  <si>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</si>
  <si>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</si>
  <si>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</si>
  <si>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</si>
  <si>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</si>
  <si>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</si>
  <si>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</si>
  <si>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</si>
  <si>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</si>
  <si>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</si>
  <si>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</si>
  <si>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</si>
  <si>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</si>
  <si>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</si>
  <si>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</si>
  <si>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</si>
  <si>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</si>
  <si>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</si>
  <si>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</si>
  <si>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</si>
  <si>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</si>
  <si>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</si>
  <si>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</si>
  <si>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</si>
  <si>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</si>
  <si>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</si>
  <si>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</si>
  <si>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</si>
  <si>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</si>
  <si>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</si>
  <si>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</si>
  <si>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</si>
  <si>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</si>
  <si>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</si>
  <si>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</si>
  <si>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</si>
  <si>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</si>
  <si>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</si>
  <si>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</si>
  <si>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</si>
  <si>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</si>
  <si>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</si>
  <si>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</si>
  <si>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</si>
  <si>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</si>
  <si>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</si>
  <si>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</si>
  <si>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</si>
  <si>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</si>
  <si>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</si>
  <si>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</si>
  <si>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</si>
  <si>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</si>
  <si>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</si>
  <si>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</si>
  <si>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</si>
  <si>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</si>
  <si>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</si>
  <si>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</si>
  <si>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</si>
  <si>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</si>
  <si>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</si>
  <si>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</si>
  <si>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</si>
  <si>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</si>
  <si>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</si>
  <si>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</si>
  <si>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</si>
  <si>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</si>
  <si>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</si>
  <si>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</si>
  <si>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</si>
  <si>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</si>
  <si>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</si>
  <si>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</si>
  <si>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</si>
  <si>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</si>
  <si>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</si>
  <si>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</si>
  <si>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</si>
  <si>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</si>
  <si>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</si>
  <si>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</si>
  <si>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</si>
  <si>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</si>
  <si>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</si>
  <si>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</si>
  <si>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</si>
  <si>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</si>
  <si>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</si>
  <si>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</si>
  <si>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</si>
  <si>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</si>
  <si>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</si>
  <si>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</si>
  <si>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</si>
  <si>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</si>
  <si>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</si>
  <si>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</si>
  <si>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</si>
  <si>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</si>
  <si>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</si>
  <si>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</si>
  <si>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</si>
  <si>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</si>
  <si>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</si>
  <si>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</si>
  <si>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</si>
  <si>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</si>
  <si>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</si>
  <si>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</si>
  <si>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</si>
  <si>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</si>
  <si>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</si>
  <si>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</si>
  <si>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</si>
  <si>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</si>
  <si>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</si>
  <si>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</si>
  <si>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</si>
  <si>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</si>
  <si>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</si>
  <si>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</si>
  <si>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</si>
  <si>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</si>
  <si>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</si>
  <si>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</si>
  <si>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</si>
  <si>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</si>
  <si>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</si>
  <si>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</si>
  <si>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</si>
  <si>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</si>
  <si>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</si>
  <si>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</si>
  <si>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</si>
  <si>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</si>
  <si>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</si>
  <si>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</si>
  <si>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</si>
  <si>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</si>
  <si>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</si>
  <si>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</si>
  <si>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</si>
  <si>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</si>
  <si>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</si>
  <si>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</si>
  <si>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</si>
  <si>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</si>
  <si>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</si>
  <si>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</si>
  <si>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</si>
  <si>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</si>
  <si>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</si>
  <si>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</si>
  <si>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</si>
  <si>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</si>
  <si>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</si>
  <si>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</si>
  <si>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</si>
  <si>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</si>
  <si>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</si>
  <si>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</si>
  <si>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</si>
  <si>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</si>
  <si>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</si>
  <si>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</si>
  <si>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</si>
  <si>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</si>
  <si>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</si>
  <si>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</si>
  <si>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</si>
  <si>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</si>
  <si>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</si>
  <si>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</si>
  <si>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</si>
  <si>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</si>
  <si>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</si>
  <si>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</si>
  <si>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</si>
  <si>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</si>
  <si>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</si>
  <si>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</si>
  <si>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</si>
  <si>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</si>
  <si>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</si>
  <si>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</si>
  <si>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</si>
  <si>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</si>
  <si>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</si>
  <si>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</si>
  <si>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</si>
  <si>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</si>
  <si>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</si>
  <si>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</si>
  <si>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</si>
  <si>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</si>
  <si>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</si>
  <si>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</si>
  <si>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</si>
  <si>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</si>
  <si>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</si>
  <si>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</si>
  <si>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</si>
  <si>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</si>
  <si>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</si>
  <si>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</si>
  <si>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</si>
  <si>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</si>
  <si>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</si>
  <si>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</si>
  <si>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</si>
  <si>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</si>
  <si>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</si>
  <si>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</si>
  <si>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</si>
  <si>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</si>
  <si>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</si>
  <si>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</si>
  <si>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</si>
  <si>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</si>
  <si>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</si>
  <si>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</si>
  <si>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</si>
  <si>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</si>
  <si>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</si>
  <si>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</si>
  <si>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</si>
  <si>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</si>
  <si>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</si>
  <si>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</si>
  <si>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</si>
  <si>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</si>
  <si>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</si>
  <si>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</si>
  <si>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</si>
  <si>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</si>
  <si>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</si>
  <si>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</si>
  <si>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</si>
  <si>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</si>
  <si>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</si>
  <si>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</si>
  <si>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</si>
  <si>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</si>
  <si>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</si>
  <si>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</si>
  <si>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</si>
  <si>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</si>
  <si>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</si>
  <si>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</si>
  <si>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</si>
  <si>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</si>
  <si>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</si>
  <si>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</si>
  <si>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</si>
  <si>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</si>
  <si>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</si>
  <si>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</si>
  <si>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</si>
  <si>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</si>
  <si>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</si>
  <si>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</si>
  <si>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</si>
  <si>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</si>
  <si>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</si>
  <si>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</si>
  <si>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</si>
  <si>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</si>
  <si>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</si>
  <si>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</si>
  <si>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</si>
  <si>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</si>
  <si>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</si>
  <si>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</si>
  <si>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</si>
  <si>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</si>
  <si>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</si>
  <si>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</si>
  <si>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</si>
  <si>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</si>
  <si>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</si>
  <si>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</si>
  <si>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</si>
  <si>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</si>
  <si>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</si>
  <si>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</si>
  <si>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</si>
  <si>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</si>
  <si>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</si>
  <si>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</si>
  <si>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</si>
  <si>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</si>
  <si>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</si>
  <si>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</si>
  <si>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</si>
  <si>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</si>
  <si>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</si>
  <si>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</si>
  <si>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</si>
  <si>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</si>
  <si>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</si>
  <si>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</si>
  <si>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</si>
  <si>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</si>
  <si>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</si>
  <si>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</si>
  <si>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</si>
  <si>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</si>
  <si>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</si>
  <si>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</si>
  <si>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</si>
  <si>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</si>
  <si>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</si>
  <si>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</si>
  <si>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</si>
  <si>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</si>
  <si>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</si>
  <si>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</si>
  <si>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</si>
  <si>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</si>
  <si>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</si>
  <si>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</si>
  <si>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</si>
  <si>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</si>
  <si>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</si>
  <si>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</si>
  <si>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</si>
  <si>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</si>
  <si>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</si>
  <si>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</si>
  <si>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</si>
  <si>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</si>
  <si>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</si>
  <si>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</si>
  <si>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</si>
  <si>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</si>
  <si>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</si>
  <si>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</si>
  <si>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</si>
  <si>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</si>
  <si>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</si>
  <si>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</si>
  <si>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</si>
  <si>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</si>
  <si>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</si>
  <si>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</si>
  <si>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</si>
  <si>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</si>
  <si>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</si>
  <si>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</si>
  <si>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</si>
  <si>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</si>
  <si>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</si>
  <si>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</si>
  <si>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</si>
  <si>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</si>
  <si>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</si>
  <si>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</si>
  <si>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</si>
  <si>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</si>
  <si>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</si>
  <si>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</si>
  <si>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</si>
  <si>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</si>
  <si>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</si>
  <si>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</si>
  <si>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</si>
  <si>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</si>
  <si>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</si>
  <si>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</si>
  <si>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</si>
  <si>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</si>
  <si>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</si>
  <si>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</si>
  <si>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</si>
  <si>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</si>
  <si>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</si>
  <si>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</si>
  <si>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</si>
  <si>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</si>
  <si>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</si>
  <si>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</si>
  <si>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</si>
  <si>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</si>
  <si>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</si>
  <si>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</si>
  <si>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</si>
  <si>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</si>
  <si>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</si>
  <si>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</si>
  <si>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</si>
  <si>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</si>
  <si>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</si>
  <si>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</si>
  <si>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</si>
  <si>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</si>
  <si>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</si>
  <si>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</si>
  <si>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</si>
  <si>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</si>
  <si>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</si>
  <si>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</si>
  <si>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</si>
  <si>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</si>
  <si>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</si>
  <si>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</si>
  <si>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</si>
  <si>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</si>
  <si>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</si>
  <si>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</si>
  <si>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</si>
  <si>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</si>
  <si>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</si>
  <si>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</si>
  <si>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</si>
  <si>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</si>
  <si>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</si>
  <si>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</si>
  <si>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</si>
  <si>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</si>
  <si>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</si>
  <si>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</si>
  <si>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</si>
  <si>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</si>
  <si>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</si>
  <si>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</si>
  <si>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</si>
  <si>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</si>
  <si>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</si>
  <si>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</si>
  <si>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</si>
  <si>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</si>
  <si>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</si>
  <si>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</si>
  <si>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</si>
  <si>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</si>
  <si>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</si>
  <si>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</si>
  <si>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</si>
  <si>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</si>
  <si>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</si>
  <si>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</si>
  <si>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</si>
  <si>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</si>
  <si>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</si>
  <si>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</si>
  <si>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</si>
  <si>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</si>
  <si>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</si>
  <si>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</si>
  <si>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</si>
  <si>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</si>
  <si>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</si>
  <si>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</si>
  <si>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</si>
  <si>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</si>
  <si>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</si>
  <si>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</si>
  <si>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</si>
  <si>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</si>
  <si>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</si>
  <si>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</si>
  <si>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</si>
  <si>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</si>
  <si>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</si>
  <si>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</si>
  <si>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</si>
  <si>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</si>
  <si>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</si>
  <si>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</si>
  <si>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</si>
  <si>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</si>
  <si>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</si>
  <si>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</si>
  <si>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</si>
  <si>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</si>
  <si>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</si>
  <si>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</si>
  <si>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</si>
  <si>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</si>
  <si>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</si>
  <si>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</si>
  <si>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</si>
  <si>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</si>
  <si>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</si>
  <si>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</si>
  <si>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</si>
  <si>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</si>
  <si>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</si>
  <si>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</si>
  <si>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</si>
  <si>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</si>
  <si>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</si>
  <si>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</si>
  <si>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</si>
  <si>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</si>
  <si>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</si>
  <si>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</si>
  <si>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</si>
  <si>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</si>
  <si>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</si>
  <si>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</si>
  <si>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</si>
  <si>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</si>
  <si>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</si>
  <si>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</si>
  <si>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</si>
  <si>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</si>
  <si>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</si>
  <si>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</si>
  <si>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</si>
  <si>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</si>
  <si>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</si>
  <si>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</si>
  <si>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</si>
  <si>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</si>
  <si>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</si>
  <si>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</si>
  <si>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</si>
  <si>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</si>
  <si>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</si>
  <si>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</si>
  <si>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</si>
  <si>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</si>
  <si>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</si>
  <si>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</si>
  <si>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</si>
  <si>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</si>
  <si>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</si>
  <si>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</si>
  <si>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</si>
  <si>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</si>
  <si>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</si>
  <si>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</si>
  <si>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</si>
  <si>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</si>
  <si>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</si>
  <si>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</si>
  <si>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</si>
  <si>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</si>
  <si>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</si>
  <si>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</si>
  <si>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</si>
  <si>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</si>
  <si>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</si>
  <si>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</si>
  <si>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</si>
  <si>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</si>
  <si>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</si>
  <si>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</si>
  <si>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</si>
  <si>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</si>
  <si>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</si>
  <si>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</si>
  <si>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</si>
  <si>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</si>
  <si>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</si>
  <si>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</si>
  <si>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</si>
  <si>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</si>
  <si>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</si>
  <si>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</si>
  <si>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</si>
  <si>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</si>
  <si>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</si>
  <si>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</si>
  <si>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</si>
  <si>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</si>
  <si>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</si>
  <si>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</si>
  <si>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</si>
  <si>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</si>
  <si>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</si>
  <si>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</si>
  <si>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</si>
  <si>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</si>
  <si>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</si>
  <si>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</si>
  <si>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</si>
  <si>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</si>
  <si>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</si>
  <si>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</si>
  <si>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</si>
  <si>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</si>
  <si>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</si>
  <si>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</si>
  <si>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</si>
  <si>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</si>
  <si>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</si>
  <si>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</si>
  <si>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</si>
  <si>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</si>
  <si>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</si>
  <si>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</si>
  <si>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</si>
  <si>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</si>
  <si>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</si>
  <si>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</si>
  <si>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</si>
  <si>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</si>
  <si>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</si>
  <si>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</si>
  <si>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</si>
  <si>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</si>
  <si>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</si>
  <si>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</si>
  <si>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</si>
  <si>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</si>
  <si>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</si>
  <si>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</si>
  <si>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</si>
  <si>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</si>
  <si>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</si>
  <si>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</si>
  <si>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</si>
  <si>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</si>
  <si>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</si>
  <si>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</si>
  <si>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</si>
  <si>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</si>
  <si>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</si>
  <si>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</si>
  <si>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</si>
  <si>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</si>
  <si>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</si>
  <si>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</si>
  <si>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</si>
  <si>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</si>
  <si>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</si>
  <si>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</si>
  <si>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</si>
  <si>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</si>
  <si>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</si>
  <si>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</si>
  <si>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</si>
  <si>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</si>
  <si>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</si>
  <si>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</si>
  <si>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</si>
  <si>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</si>
  <si>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</si>
  <si>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</si>
  <si>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</si>
  <si>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</si>
  <si>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</si>
  <si>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</si>
  <si>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</si>
  <si>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</si>
  <si>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</si>
  <si>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</si>
  <si>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</si>
  <si>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</si>
  <si>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</si>
  <si>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</si>
  <si>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</si>
  <si>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</si>
  <si>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</si>
  <si>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</si>
  <si>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</si>
  <si>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</si>
  <si>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</si>
  <si>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</si>
  <si>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</si>
  <si>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</si>
  <si>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</si>
  <si>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</si>
  <si>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</si>
  <si>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</si>
  <si>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</si>
  <si>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</si>
  <si>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</si>
  <si>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</si>
  <si>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</si>
  <si>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</si>
  <si>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</si>
  <si>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</si>
  <si>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</si>
  <si>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</si>
  <si>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</si>
  <si>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</si>
  <si>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</si>
  <si>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</si>
  <si>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</si>
  <si>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</si>
  <si>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</si>
  <si>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</si>
  <si>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</si>
  <si>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</si>
  <si>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</si>
  <si>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</si>
  <si>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</si>
  <si>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</si>
  <si>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</si>
  <si>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</si>
  <si>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</si>
  <si>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</si>
  <si>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</si>
  <si>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</si>
  <si>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</si>
  <si>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</si>
  <si>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</si>
  <si>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</si>
  <si>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</si>
  <si>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</si>
  <si>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</si>
  <si>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</si>
  <si>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</si>
  <si>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</si>
  <si>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</si>
  <si>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</si>
  <si>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</si>
  <si>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</si>
  <si>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</si>
  <si>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</si>
  <si>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</si>
  <si>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</si>
  <si>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</si>
  <si>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</si>
  <si>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</si>
  <si>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</si>
  <si>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</si>
  <si>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</si>
  <si>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</si>
  <si>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</si>
  <si>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</si>
  <si>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</si>
  <si>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</si>
  <si>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</si>
  <si>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</si>
  <si>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</si>
  <si>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</si>
  <si>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</si>
  <si>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</si>
  <si>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</si>
  <si>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</si>
  <si>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</si>
  <si>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</si>
  <si>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</si>
  <si>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</si>
  <si>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</si>
  <si>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</si>
  <si>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</si>
  <si>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</si>
  <si>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</si>
  <si>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</si>
  <si>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</si>
  <si>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</si>
  <si>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</si>
  <si>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</si>
  <si>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</si>
  <si>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</si>
  <si>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</si>
  <si>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</si>
  <si>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</si>
  <si>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</si>
  <si>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</si>
  <si>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</si>
  <si>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</si>
  <si>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</si>
  <si>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</si>
  <si>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</si>
  <si>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</si>
  <si>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</si>
  <si>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</si>
  <si>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</si>
  <si>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</si>
  <si>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</si>
  <si>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</si>
  <si>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</si>
  <si>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</si>
  <si>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</si>
  <si>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</si>
  <si>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</si>
  <si>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</si>
  <si>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</si>
  <si>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</si>
  <si>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</si>
  <si>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</si>
  <si>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</si>
  <si>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</si>
  <si>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</si>
  <si>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</si>
  <si>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</si>
  <si>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</si>
  <si>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</si>
  <si>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</si>
  <si>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</si>
  <si>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</si>
  <si>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</si>
  <si>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</si>
  <si>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</si>
  <si>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</si>
  <si>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</si>
  <si>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</si>
  <si>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</si>
  <si>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</si>
  <si>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</si>
  <si>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</si>
  <si>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</si>
  <si>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</si>
  <si>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</si>
  <si>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</si>
  <si>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</si>
  <si>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</si>
  <si>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</si>
  <si>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</si>
  <si>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</si>
  <si>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</si>
  <si>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</si>
  <si>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</si>
  <si>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</si>
  <si>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</si>
  <si>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</si>
  <si>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</si>
  <si>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</si>
  <si>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</si>
  <si>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</si>
  <si>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</si>
  <si>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</si>
  <si>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</si>
  <si>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</si>
  <si>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</si>
  <si>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</si>
  <si>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</si>
  <si>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</si>
  <si>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</si>
  <si>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</si>
  <si>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</si>
  <si>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</si>
  <si>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</si>
  <si>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</si>
  <si>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</si>
  <si>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</si>
  <si>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</si>
  <si>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</si>
  <si>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</si>
  <si>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</si>
  <si>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</si>
  <si>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</si>
  <si>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</si>
  <si>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</si>
  <si>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</si>
  <si>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</si>
  <si>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</si>
  <si>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</si>
  <si>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</si>
  <si>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</si>
  <si>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</si>
  <si>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</si>
  <si>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</si>
  <si>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</si>
  <si>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</si>
  <si>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</si>
  <si>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</si>
  <si>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</si>
  <si>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</si>
  <si>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</si>
  <si>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</si>
  <si>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</si>
  <si>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</si>
  <si>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</si>
  <si>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</si>
  <si>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</si>
  <si>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</si>
  <si>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</si>
  <si>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</si>
  <si>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</si>
  <si>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</si>
  <si>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</si>
  <si>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</si>
  <si>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</si>
  <si>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</si>
  <si>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</si>
  <si>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</si>
  <si>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</si>
  <si>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</si>
  <si>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</si>
  <si>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</si>
  <si>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</si>
  <si>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</si>
  <si>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</si>
  <si>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</si>
  <si>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</si>
  <si>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</si>
  <si>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</si>
  <si>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</si>
  <si>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</si>
  <si>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</si>
  <si>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</si>
  <si>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</si>
  <si>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</si>
  <si>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</si>
  <si>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</si>
  <si>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</si>
  <si>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</si>
  <si>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</si>
  <si>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</si>
  <si>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</si>
  <si>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</si>
  <si>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</si>
  <si>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</si>
  <si>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</si>
  <si>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</si>
  <si>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</si>
  <si>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</si>
  <si>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</si>
  <si>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</si>
  <si>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</si>
  <si>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</si>
  <si>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</si>
  <si>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</si>
  <si>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</si>
  <si>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</si>
  <si>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</si>
  <si>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</si>
  <si>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</si>
  <si>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</si>
  <si>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</si>
  <si>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</si>
  <si>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</si>
  <si>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</si>
  <si>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</si>
  <si>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</si>
  <si>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</si>
  <si>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</si>
  <si>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</si>
  <si>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</si>
  <si>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</si>
  <si>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</si>
  <si>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</si>
  <si>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</si>
  <si>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</si>
  <si>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</si>
  <si>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</si>
  <si>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</si>
  <si>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</si>
  <si>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</si>
  <si>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</si>
  <si>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</si>
  <si>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</si>
  <si>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</si>
  <si>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</si>
  <si>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</si>
  <si>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</si>
  <si>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</si>
  <si>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</si>
  <si>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</si>
  <si>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</si>
  <si>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</si>
  <si>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</si>
  <si>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</si>
  <si>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</si>
  <si>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</si>
  <si>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</si>
  <si>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</si>
  <si>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</si>
  <si>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</si>
  <si>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</si>
  <si>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</si>
  <si>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</si>
  <si>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</si>
  <si>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</si>
  <si>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</si>
  <si>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</si>
  <si>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</si>
  <si>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</si>
  <si>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</si>
  <si>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</si>
  <si>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</si>
  <si>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</si>
  <si>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</si>
  <si>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</si>
  <si>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</si>
  <si>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</si>
  <si>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</si>
  <si>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</si>
  <si>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</si>
  <si>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</si>
  <si>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</si>
  <si>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</si>
  <si>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</si>
  <si>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</si>
  <si>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</si>
  <si>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</si>
  <si>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</si>
  <si>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</si>
  <si>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</si>
  <si>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</si>
  <si>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</si>
  <si>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</si>
  <si>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</si>
  <si>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</si>
  <si>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</si>
  <si>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</si>
  <si>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</si>
  <si>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</si>
  <si>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</si>
  <si>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</si>
  <si>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</si>
  <si>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</si>
  <si>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</si>
  <si>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</si>
  <si>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</si>
  <si>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</si>
  <si>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</si>
  <si>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</si>
  <si>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</si>
  <si>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</si>
  <si>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</si>
  <si>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</si>
  <si>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</si>
  <si>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</si>
  <si>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</si>
  <si>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</si>
  <si>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</si>
  <si>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</si>
  <si>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</si>
  <si>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</si>
  <si>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</si>
  <si>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</si>
  <si>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</si>
  <si>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</si>
  <si>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</si>
  <si>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</si>
  <si>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</si>
  <si>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</si>
  <si>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</si>
  <si>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</si>
  <si>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</si>
  <si>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</si>
  <si>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</si>
  <si>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</si>
  <si>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</si>
  <si>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</si>
  <si>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</si>
  <si>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</si>
  <si>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</si>
  <si>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</si>
  <si>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</si>
  <si>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</si>
  <si>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</si>
  <si>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</si>
  <si>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</si>
  <si>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</si>
  <si>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</si>
  <si>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</si>
  <si>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</si>
  <si>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</si>
  <si>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</si>
  <si>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</si>
  <si>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</si>
  <si>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</si>
  <si>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</si>
  <si>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</si>
  <si>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</si>
  <si>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</si>
  <si>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</si>
  <si>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</si>
  <si>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</si>
  <si>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</si>
  <si>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</si>
  <si>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</si>
  <si>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</si>
  <si>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</si>
  <si>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</si>
  <si>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</si>
  <si>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</si>
  <si>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</si>
  <si>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</si>
  <si>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</si>
  <si>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</si>
  <si>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</si>
  <si>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</si>
  <si>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</si>
  <si>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</si>
  <si>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</si>
  <si>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</si>
  <si>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</si>
  <si>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</si>
  <si>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</si>
  <si>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</si>
  <si>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</si>
  <si>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</si>
  <si>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</si>
  <si>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</si>
  <si>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</si>
  <si>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</si>
  <si>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</si>
  <si>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</si>
  <si>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</si>
  <si>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</si>
  <si>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</si>
  <si>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</si>
  <si>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</si>
  <si>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</si>
  <si>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</si>
  <si>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</si>
  <si>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</si>
  <si>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</si>
  <si>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</si>
  <si>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</si>
  <si>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</si>
  <si>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</si>
  <si>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</si>
  <si>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</si>
  <si>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</si>
  <si>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</si>
  <si>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</si>
  <si>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</si>
  <si>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</si>
  <si>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</si>
  <si>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</si>
  <si>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</si>
  <si>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</si>
  <si>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</si>
  <si>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</si>
  <si>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</si>
  <si>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</si>
  <si>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</si>
  <si>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</si>
  <si>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</si>
  <si>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</si>
  <si>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</si>
  <si>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</si>
  <si>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</si>
  <si>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</si>
  <si>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</si>
  <si>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</si>
  <si>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</si>
  <si>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</si>
  <si>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</si>
  <si>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</si>
  <si>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</si>
  <si>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</si>
  <si>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</si>
  <si>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</si>
  <si>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</si>
  <si>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</si>
  <si>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</si>
  <si>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</si>
  <si>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</si>
  <si>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</si>
  <si>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</si>
  <si>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</si>
  <si>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</si>
  <si>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</si>
  <si>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</si>
  <si>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</si>
  <si>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</si>
  <si>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</si>
  <si>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</si>
  <si>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</si>
  <si>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</si>
  <si>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</si>
  <si>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</si>
  <si>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</si>
  <si>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</si>
  <si>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</si>
  <si>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</si>
  <si>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</si>
  <si>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</si>
  <si>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</si>
  <si>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</si>
  <si>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</si>
  <si>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</si>
  <si>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</si>
  <si>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</si>
  <si>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</si>
  <si>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</si>
  <si>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</si>
  <si>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</si>
  <si>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</si>
  <si>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</si>
  <si>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</si>
  <si>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</si>
  <si>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</si>
  <si>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</si>
  <si>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</si>
  <si>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</si>
  <si>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</si>
  <si>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</si>
  <si>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</si>
  <si>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</si>
  <si>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</si>
  <si>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</si>
  <si>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</si>
  <si>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</si>
  <si>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</si>
  <si>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</si>
  <si>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</si>
  <si>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</si>
  <si>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</si>
  <si>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</si>
  <si>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</si>
  <si>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</si>
  <si>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</si>
  <si>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</si>
  <si>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</si>
  <si>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</si>
  <si>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</si>
  <si>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</si>
  <si>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</si>
  <si>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</si>
  <si>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</si>
  <si>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</si>
  <si>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</si>
  <si>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</si>
  <si>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</si>
  <si>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</si>
  <si>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</si>
  <si>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</si>
  <si>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</si>
  <si>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</si>
  <si>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</si>
  <si>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</si>
  <si>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</si>
  <si>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</si>
  <si>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</si>
  <si>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</si>
  <si>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</si>
  <si>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</si>
  <si>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</si>
  <si>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</si>
  <si>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</si>
  <si>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</si>
  <si>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</si>
  <si>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</si>
  <si>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</si>
  <si>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</si>
  <si>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</si>
  <si>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</si>
  <si>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</si>
  <si>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</si>
  <si>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</si>
  <si>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</si>
  <si>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</si>
  <si>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</si>
  <si>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</si>
  <si>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</si>
  <si>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</si>
  <si>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</si>
  <si>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</si>
  <si>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</si>
  <si>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</si>
  <si>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</si>
  <si>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</si>
  <si>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</si>
  <si>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</si>
  <si>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</si>
  <si>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</si>
  <si>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</si>
  <si>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</si>
  <si>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</si>
  <si>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</si>
  <si>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</si>
  <si>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</si>
  <si>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</si>
  <si>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</si>
  <si>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</si>
  <si>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</si>
  <si>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</si>
  <si>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</si>
  <si>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</si>
  <si>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</si>
  <si>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</si>
  <si>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</si>
  <si>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</si>
  <si>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</si>
  <si>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</si>
  <si>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</si>
  <si>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</si>
  <si>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</si>
  <si>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</si>
  <si>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</si>
  <si>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</si>
  <si>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</si>
  <si>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</si>
  <si>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</si>
  <si>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</si>
  <si>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</si>
  <si>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</si>
  <si>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</si>
  <si>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</si>
  <si>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</si>
  <si>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</si>
  <si>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</si>
  <si>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</si>
  <si>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</si>
  <si>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</si>
  <si>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</si>
  <si>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</si>
  <si>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</si>
  <si>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</si>
  <si>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</si>
  <si>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</si>
  <si>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</si>
  <si>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</si>
  <si>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</si>
  <si>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</si>
  <si>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</si>
  <si>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</si>
  <si>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</si>
  <si>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</si>
  <si>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</si>
  <si>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</si>
  <si>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</si>
  <si>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</si>
  <si>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</si>
  <si>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</si>
  <si>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</si>
  <si>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</si>
  <si>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</si>
  <si>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</si>
  <si>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</si>
  <si>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</si>
  <si>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</si>
  <si>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</si>
  <si>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</si>
  <si>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</si>
  <si>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</si>
  <si>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</si>
  <si>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</si>
  <si>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</si>
  <si>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</si>
  <si>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</si>
  <si>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</si>
  <si>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</si>
  <si>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</si>
  <si>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</si>
  <si>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</si>
  <si>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</si>
  <si>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</si>
  <si>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</si>
  <si>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</si>
  <si>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</si>
  <si>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</si>
  <si>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</si>
  <si>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</si>
  <si>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</si>
  <si>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</si>
  <si>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</si>
  <si>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</si>
  <si>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</si>
  <si>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</si>
  <si>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</si>
  <si>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</si>
  <si>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</si>
  <si>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</si>
  <si>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</si>
  <si>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</si>
  <si>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</si>
  <si>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</si>
  <si>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</si>
  <si>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</si>
  <si>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</si>
  <si>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</si>
  <si>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</si>
  <si>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</si>
  <si>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</si>
  <si>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</si>
  <si>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</si>
  <si>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</si>
  <si>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</si>
  <si>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</si>
  <si>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</si>
  <si>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</si>
  <si>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</si>
  <si>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</si>
  <si>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</si>
  <si>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</si>
  <si>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</si>
  <si>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</si>
  <si>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</si>
  <si>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</si>
  <si>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</si>
  <si>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</si>
  <si>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</si>
  <si>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</si>
  <si>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</si>
  <si>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</si>
  <si>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</si>
  <si>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</si>
  <si>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</si>
  <si>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</si>
  <si>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</si>
  <si>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</si>
  <si>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</si>
  <si>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</si>
  <si>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</si>
  <si>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</si>
  <si>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</si>
  <si>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</si>
  <si>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</si>
  <si>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</si>
  <si>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</si>
  <si>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</si>
  <si>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</si>
  <si>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</si>
  <si>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</si>
  <si>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</si>
  <si>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</si>
  <si>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</si>
  <si>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</si>
  <si>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</si>
  <si>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</si>
  <si>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</si>
  <si>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</si>
  <si>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</si>
  <si>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</si>
  <si>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</si>
  <si>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</si>
  <si>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</si>
  <si>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</si>
  <si>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</si>
  <si>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</si>
  <si>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</si>
  <si>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</si>
  <si>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</si>
  <si>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</si>
  <si>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</si>
  <si>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</si>
  <si>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</si>
  <si>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</si>
  <si>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</si>
  <si>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</si>
  <si>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</si>
  <si>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</si>
  <si>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</si>
  <si>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</si>
  <si>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</si>
  <si>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</si>
  <si>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</si>
  <si>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</si>
  <si>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</si>
  <si>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</si>
  <si>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</si>
  <si>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</si>
  <si>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</si>
  <si>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</si>
  <si>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</si>
  <si>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</si>
  <si>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</si>
  <si>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</si>
  <si>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</si>
  <si>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</si>
  <si>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</si>
  <si>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</si>
  <si>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</si>
  <si>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</si>
  <si>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</si>
  <si>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</si>
  <si>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</si>
  <si>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</si>
  <si>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</si>
  <si>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</si>
  <si>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</si>
  <si>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</si>
  <si>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</si>
  <si>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</si>
  <si>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</si>
  <si>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</si>
  <si>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</si>
  <si>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</si>
  <si>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</si>
  <si>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</si>
  <si>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</si>
  <si>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</si>
  <si>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</si>
  <si>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</si>
  <si>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</si>
  <si>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</si>
  <si>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</si>
  <si>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</si>
  <si>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</si>
  <si>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</si>
  <si>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</si>
  <si>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</si>
  <si>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</si>
  <si>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</si>
  <si>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</si>
  <si>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</si>
  <si>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</si>
  <si>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</si>
  <si>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</si>
  <si>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</si>
  <si>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</si>
  <si>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</si>
  <si>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</si>
  <si>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</si>
  <si>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</si>
  <si>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</si>
  <si>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</si>
  <si>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</si>
  <si>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</si>
  <si>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</si>
  <si>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</si>
  <si>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</si>
  <si>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</si>
  <si>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</si>
  <si>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</si>
  <si>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</si>
  <si>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</si>
  <si>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</si>
  <si>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</si>
  <si>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</si>
  <si>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</si>
  <si>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</si>
  <si>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</si>
  <si>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</si>
  <si>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</si>
  <si>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</si>
  <si>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</si>
  <si>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</si>
  <si>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</si>
  <si>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</si>
  <si>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</si>
  <si>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</si>
  <si>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</si>
  <si>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</si>
  <si>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</si>
  <si>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</si>
  <si>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</si>
  <si>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</si>
  <si>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</si>
  <si>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</si>
  <si>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</si>
  <si>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</si>
  <si>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</si>
  <si>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</si>
  <si>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</si>
  <si>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</si>
  <si>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</si>
  <si>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</si>
  <si>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</si>
  <si>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</si>
  <si>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</si>
  <si>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</si>
  <si>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</si>
  <si>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</si>
  <si>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</si>
  <si>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</si>
  <si>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</si>
  <si>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</si>
  <si>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</si>
  <si>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</si>
  <si>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</si>
  <si>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</si>
  <si>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</si>
  <si>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</si>
  <si>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</si>
  <si>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</si>
  <si>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</si>
  <si>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</si>
  <si>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</si>
  <si>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</si>
  <si>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</si>
  <si>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</si>
  <si>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</si>
  <si>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</si>
  <si>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</si>
  <si>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</si>
  <si>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</si>
  <si>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</si>
  <si>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</si>
  <si>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</si>
  <si>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</si>
  <si>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</si>
  <si>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</si>
  <si>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</si>
  <si>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</si>
  <si>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</si>
  <si>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</si>
  <si>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</si>
  <si>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</si>
  <si>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</si>
  <si>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</si>
  <si>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</si>
  <si>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</si>
  <si>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</si>
  <si>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</si>
  <si>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</si>
  <si>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</si>
  <si>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</si>
  <si>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</si>
  <si>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</si>
  <si>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</si>
  <si>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</si>
  <si>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</si>
  <si>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</si>
  <si>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</si>
  <si>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</si>
  <si>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</si>
  <si>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</si>
  <si>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</si>
  <si>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</si>
  <si>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</si>
  <si>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</si>
  <si>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</si>
  <si>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</si>
  <si>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</si>
  <si>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</si>
  <si>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</si>
  <si>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</si>
  <si>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</si>
  <si>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</si>
  <si>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</si>
  <si>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</si>
  <si>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</si>
  <si>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</si>
  <si>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</si>
  <si>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</si>
  <si>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</si>
  <si>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</si>
  <si>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</si>
  <si>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</si>
  <si>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</si>
  <si>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</si>
  <si>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</si>
  <si>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</si>
  <si>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</si>
  <si>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</si>
  <si>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</si>
  <si>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</si>
  <si>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</si>
  <si>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</si>
  <si>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</si>
  <si>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</si>
  <si>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</si>
  <si>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</si>
  <si>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</si>
  <si>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</si>
  <si>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</si>
  <si>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</si>
  <si>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</si>
  <si>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</si>
  <si>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</si>
  <si>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</si>
  <si>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</si>
  <si>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</si>
  <si>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</si>
  <si>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</si>
  <si>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</si>
  <si>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</si>
  <si>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</si>
  <si>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</si>
  <si>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</si>
  <si>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</si>
  <si>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</si>
  <si>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</si>
  <si>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</si>
  <si>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</si>
  <si>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</si>
  <si>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</si>
  <si>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</si>
  <si>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</si>
  <si>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</si>
  <si>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</si>
  <si>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</si>
  <si>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</si>
  <si>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</si>
  <si>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</si>
  <si>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</si>
  <si>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</si>
  <si>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</si>
  <si>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</si>
  <si>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</si>
  <si>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</si>
  <si>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</si>
  <si>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</si>
  <si>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</si>
  <si>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</si>
  <si>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</si>
  <si>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</si>
  <si>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</si>
  <si>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</si>
  <si>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</si>
  <si>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</si>
  <si>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</si>
  <si>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</si>
  <si>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</si>
  <si>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</si>
  <si>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</si>
  <si>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</si>
  <si>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</si>
  <si>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</si>
  <si>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</si>
  <si>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</si>
  <si>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</si>
  <si>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</si>
  <si>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</si>
  <si>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</si>
  <si>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</si>
  <si>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</si>
  <si>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</si>
  <si>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</si>
  <si>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</si>
  <si>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</si>
  <si>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</si>
  <si>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</si>
  <si>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</si>
  <si>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</si>
  <si>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</si>
  <si>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</si>
  <si>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</si>
  <si>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</si>
  <si>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</si>
  <si>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</si>
  <si>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</si>
  <si>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</si>
  <si>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</si>
  <si>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</si>
  <si>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</si>
  <si>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</si>
  <si>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</si>
  <si>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</si>
  <si>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</si>
  <si>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</si>
  <si>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</si>
  <si>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</si>
  <si>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</si>
  <si>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</si>
  <si>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</si>
  <si>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</si>
  <si>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</si>
  <si>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</si>
  <si>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</si>
  <si>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</si>
  <si>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</si>
  <si>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</si>
  <si>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</si>
  <si>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</si>
  <si>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</si>
  <si>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</si>
  <si>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</si>
  <si>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</si>
  <si>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</si>
  <si>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</si>
  <si>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</si>
  <si>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</si>
  <si>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</si>
  <si>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</si>
  <si>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</si>
  <si>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</si>
  <si>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</si>
  <si>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</si>
  <si>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</si>
  <si>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</si>
  <si>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</si>
  <si>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</si>
  <si>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</si>
  <si>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</si>
  <si>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</si>
  <si>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</si>
  <si>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</si>
  <si>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</si>
  <si>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</si>
  <si>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</si>
  <si>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</si>
  <si>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</si>
  <si>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</si>
  <si>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</si>
  <si>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</si>
  <si>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</si>
  <si>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</si>
  <si>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</si>
  <si>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</si>
  <si>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</si>
  <si>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</si>
  <si>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</si>
  <si>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</si>
  <si>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</si>
  <si>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</si>
  <si>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</si>
  <si>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</si>
  <si>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</si>
  <si>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</si>
  <si>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</si>
  <si>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</si>
  <si>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</si>
  <si>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</si>
  <si>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</si>
  <si>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</si>
  <si>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</si>
  <si>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</si>
  <si>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</si>
  <si>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</si>
  <si>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</si>
  <si>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</si>
  <si>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</si>
  <si>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</si>
  <si>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</si>
  <si>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</si>
  <si>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</si>
  <si>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</si>
  <si>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</si>
  <si>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</si>
  <si>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</si>
  <si>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</si>
  <si>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</si>
  <si>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</si>
  <si>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</si>
  <si>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</si>
  <si>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</si>
  <si>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</si>
  <si>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</si>
  <si>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</si>
  <si>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</si>
  <si>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</si>
  <si>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</si>
  <si>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</si>
  <si>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</si>
  <si>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</si>
  <si>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</si>
  <si>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</si>
  <si>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</si>
  <si>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</si>
  <si>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</si>
  <si>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</si>
  <si>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</si>
  <si>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</si>
  <si>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</si>
  <si>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</si>
  <si>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</si>
  <si>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</si>
  <si>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</si>
  <si>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</si>
  <si>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</si>
  <si>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</si>
  <si>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</si>
  <si>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</si>
  <si>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</si>
  <si>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</si>
  <si>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</si>
  <si>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</si>
  <si>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</si>
  <si>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</si>
  <si>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</si>
  <si>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</si>
  <si>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</si>
  <si>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</si>
  <si>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</si>
  <si>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</si>
  <si>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</si>
  <si>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</si>
  <si>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</si>
  <si>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</si>
  <si>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</si>
  <si>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</si>
  <si>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</si>
  <si>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</si>
  <si>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</si>
  <si>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</si>
  <si>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</si>
  <si>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</si>
  <si>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</si>
  <si>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</si>
  <si>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</si>
  <si>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</si>
  <si>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</si>
  <si>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</si>
  <si>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</si>
  <si>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</si>
  <si>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</si>
  <si>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</si>
  <si>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</si>
  <si>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</si>
  <si>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</si>
  <si>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</si>
  <si>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</si>
  <si>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</si>
  <si>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</si>
  <si>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</si>
  <si>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</si>
  <si>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</si>
  <si>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</si>
  <si>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</si>
  <si>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</si>
  <si>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</si>
  <si>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</si>
  <si>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</si>
  <si>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</si>
  <si>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</si>
  <si>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</si>
  <si>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</si>
  <si>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</si>
  <si>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</si>
  <si>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</si>
  <si>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</si>
  <si>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</si>
  <si>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</si>
  <si>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</si>
  <si>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</si>
  <si>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</si>
  <si>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</si>
  <si>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</si>
  <si>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</si>
  <si>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</si>
  <si>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</si>
  <si>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</si>
  <si>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</si>
  <si>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</si>
  <si>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</si>
  <si>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</si>
  <si>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</si>
  <si>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</si>
  <si>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</si>
  <si>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</si>
  <si>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</si>
  <si>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</si>
  <si>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</si>
  <si>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</si>
  <si>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</si>
  <si>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</si>
  <si>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</si>
  <si>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</si>
  <si>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</si>
  <si>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</si>
  <si>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</si>
  <si>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</si>
  <si>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</si>
  <si>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</si>
  <si>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</si>
  <si>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</si>
  <si>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</si>
  <si>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</si>
  <si>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</si>
  <si>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</si>
  <si>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</si>
  <si>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</si>
  <si>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</si>
  <si>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</si>
  <si>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</si>
  <si>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</si>
  <si>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</si>
  <si>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</si>
  <si>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</si>
  <si>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</si>
  <si>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</si>
  <si>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</si>
  <si>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</si>
  <si>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</si>
  <si>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</si>
  <si>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</si>
  <si>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</si>
  <si>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</si>
  <si>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</si>
  <si>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</si>
  <si>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</si>
  <si>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</si>
  <si>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</si>
  <si>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</si>
  <si>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</si>
  <si>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</si>
  <si>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</si>
  <si>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</si>
  <si>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</si>
  <si>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</si>
  <si>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</si>
  <si>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</si>
  <si>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</si>
  <si>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</si>
  <si>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</si>
  <si>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</si>
  <si>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</si>
  <si>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</si>
  <si>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</si>
  <si>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</si>
  <si>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</si>
  <si>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</si>
  <si>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</si>
  <si>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</si>
  <si>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</si>
  <si>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</si>
  <si>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</si>
  <si>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</si>
  <si>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</si>
  <si>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</si>
  <si>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</si>
  <si>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</si>
  <si>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</si>
  <si>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</si>
  <si>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</si>
  <si>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</si>
  <si>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</si>
  <si>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</si>
  <si>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</si>
  <si>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</si>
  <si>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</si>
  <si>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</si>
  <si>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</si>
  <si>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</si>
  <si>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</si>
  <si>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</si>
  <si>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</si>
  <si>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</si>
  <si>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</si>
  <si>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</si>
  <si>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</si>
  <si>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</si>
  <si>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</si>
  <si>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</si>
  <si>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</si>
  <si>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</si>
  <si>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</si>
  <si>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</si>
  <si>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</si>
  <si>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</si>
  <si>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</si>
  <si>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</si>
  <si>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</si>
  <si>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</si>
  <si>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</si>
  <si>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</si>
  <si>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</si>
  <si>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</si>
  <si>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</si>
  <si>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</si>
  <si>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</si>
  <si>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</si>
  <si>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</si>
  <si>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</si>
  <si>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</si>
  <si>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</si>
  <si>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</si>
  <si>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</si>
  <si>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</si>
  <si>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</si>
  <si>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</si>
  <si>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</si>
  <si>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</si>
  <si>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</si>
  <si>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</si>
  <si>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</si>
  <si>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</si>
  <si>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</si>
  <si>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</si>
  <si>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</si>
  <si>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</si>
  <si>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</si>
  <si>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</si>
  <si>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</si>
  <si>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</si>
  <si>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</si>
  <si>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</si>
  <si>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</si>
  <si>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</si>
  <si>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</si>
  <si>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</si>
  <si>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</si>
  <si>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</si>
  <si>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</si>
  <si>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</si>
  <si>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</si>
  <si>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</si>
  <si>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</si>
  <si>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</si>
  <si>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</si>
  <si>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</si>
  <si>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</si>
  <si>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</si>
  <si>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</si>
  <si>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</si>
  <si>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</si>
  <si>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</si>
  <si>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</si>
  <si>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</si>
  <si>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</si>
  <si>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</si>
  <si>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</si>
  <si>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</si>
  <si>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</si>
  <si>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</si>
  <si>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</si>
  <si>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</si>
  <si>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</si>
  <si>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</si>
  <si>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</si>
  <si>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</si>
  <si>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</si>
  <si>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</si>
  <si>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</si>
  <si>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</si>
  <si>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</si>
  <si>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</si>
  <si>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</si>
  <si>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</si>
  <si>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</si>
  <si>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</si>
  <si>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</si>
  <si>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</si>
  <si>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</si>
  <si>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</si>
  <si>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</si>
  <si>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</si>
  <si>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</si>
  <si>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</si>
  <si>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</si>
  <si>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</si>
  <si>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</si>
  <si>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</si>
  <si>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</si>
  <si>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</si>
  <si>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</si>
  <si>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</si>
  <si>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</si>
  <si>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</si>
  <si>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</si>
  <si>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</si>
  <si>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</si>
  <si>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</si>
  <si>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</si>
  <si>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</si>
  <si>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</si>
  <si>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</si>
  <si>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</si>
  <si>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</si>
  <si>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</si>
  <si>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</si>
  <si>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</si>
  <si>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</si>
  <si>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</si>
  <si>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</si>
  <si>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</si>
  <si>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</si>
  <si>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</si>
  <si>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</si>
  <si>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</si>
  <si>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</si>
  <si>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</si>
  <si>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</si>
  <si>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</si>
  <si>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</si>
  <si>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</si>
  <si>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</si>
  <si>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</si>
  <si>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</si>
  <si>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</si>
  <si>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</si>
  <si>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</si>
  <si>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</si>
  <si>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</si>
  <si>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</si>
  <si>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</si>
  <si>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</si>
  <si>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</si>
  <si>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</si>
  <si>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</si>
  <si>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</si>
  <si>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</si>
  <si>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</si>
  <si>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</si>
  <si>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</si>
  <si>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</si>
  <si>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</si>
  <si>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</si>
  <si>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</si>
  <si>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</si>
  <si>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</si>
  <si>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</si>
  <si>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</si>
  <si>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</si>
  <si>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</si>
  <si>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</si>
  <si>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</si>
  <si>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</si>
  <si>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</si>
  <si>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</si>
  <si>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</si>
  <si>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</si>
  <si>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</si>
  <si>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</si>
  <si>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</si>
  <si>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</si>
  <si>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</si>
  <si>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</si>
  <si>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</si>
  <si>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</si>
  <si>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</si>
  <si>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</si>
  <si>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</si>
  <si>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</si>
  <si>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</si>
  <si>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</si>
  <si>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</si>
  <si>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</si>
  <si>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</si>
  <si>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</si>
  <si>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</si>
  <si>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</si>
  <si>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</si>
  <si>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</si>
  <si>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</si>
  <si>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</si>
  <si>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</si>
  <si>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</si>
  <si>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</si>
  <si>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</si>
  <si>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</si>
  <si>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</si>
  <si>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</si>
  <si>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</si>
  <si>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</si>
  <si>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</si>
  <si>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</si>
  <si>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</si>
  <si>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</si>
  <si>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</si>
  <si>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</si>
  <si>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</si>
  <si>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</si>
  <si>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</si>
  <si>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</si>
  <si>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</si>
  <si>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</si>
  <si>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</si>
  <si>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</si>
  <si>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</si>
  <si>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</si>
  <si>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</si>
  <si>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</si>
  <si>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</si>
  <si>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</si>
  <si>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</si>
  <si>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</si>
  <si>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</si>
  <si>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</si>
  <si>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</si>
  <si>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</si>
  <si>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</si>
  <si>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</si>
  <si>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</si>
  <si>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</si>
  <si>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</si>
  <si>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</si>
  <si>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</si>
  <si>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</si>
  <si>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</si>
  <si>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</si>
  <si>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</si>
  <si>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</si>
  <si>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</si>
  <si>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</si>
  <si>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</si>
  <si>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</si>
  <si>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</si>
  <si>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</si>
  <si>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</si>
  <si>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</si>
  <si>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</si>
  <si>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</si>
  <si>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</si>
  <si>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</si>
  <si>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</si>
  <si>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</si>
  <si>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</si>
  <si>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</si>
  <si>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</si>
  <si>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</si>
  <si>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</si>
  <si>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</si>
  <si>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</si>
  <si>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</si>
  <si>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</si>
  <si>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</si>
  <si>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</si>
  <si>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</si>
  <si>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</si>
  <si>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</si>
  <si>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</si>
  <si>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</si>
  <si>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</si>
  <si>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</si>
  <si>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</si>
  <si>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</si>
  <si>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</si>
  <si>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</si>
  <si>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</si>
  <si>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</si>
  <si>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</si>
  <si>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</si>
  <si>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</si>
  <si>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</si>
  <si>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</si>
  <si>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</si>
  <si>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</si>
  <si>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</si>
  <si>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</si>
  <si>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</si>
  <si>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</si>
  <si>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</si>
  <si>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</si>
  <si>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</si>
  <si>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</si>
  <si>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</si>
  <si>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</si>
  <si>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</si>
  <si>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</si>
  <si>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</si>
  <si>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</si>
  <si>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</si>
  <si>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</si>
  <si>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</si>
  <si>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</si>
  <si>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</si>
  <si>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</si>
  <si>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</si>
  <si>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</si>
  <si>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</si>
  <si>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</si>
  <si>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</si>
  <si>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</si>
  <si>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</si>
  <si>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</si>
  <si>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</si>
  <si>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</si>
  <si>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</si>
  <si>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</si>
  <si>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</si>
  <si>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</si>
  <si>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</si>
  <si>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</si>
  <si>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</si>
  <si>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</si>
  <si>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</si>
  <si>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</si>
  <si>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</si>
  <si>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</si>
  <si>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</si>
  <si>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</si>
  <si>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</si>
  <si>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</si>
  <si>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</si>
  <si>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</si>
  <si>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</si>
  <si>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</si>
  <si>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</si>
  <si>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</si>
  <si>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</si>
  <si>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</si>
  <si>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</si>
  <si>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</si>
  <si>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</si>
  <si>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</si>
  <si>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</si>
  <si>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</si>
  <si>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</si>
  <si>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</si>
  <si>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</si>
  <si>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</si>
  <si>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</si>
  <si>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</si>
  <si>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</si>
  <si>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</si>
  <si>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</si>
  <si>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</si>
  <si>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</si>
  <si>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</si>
  <si>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</si>
  <si>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</si>
  <si>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</si>
  <si>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</si>
  <si>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</si>
  <si>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</si>
  <si>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</si>
  <si>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</si>
  <si>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</si>
  <si>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</si>
  <si>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</si>
  <si>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</si>
  <si>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</si>
  <si>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</si>
  <si>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</si>
  <si>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</si>
  <si>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</si>
  <si>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</si>
  <si>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</si>
  <si>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</si>
  <si>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</si>
  <si>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</si>
  <si>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</si>
  <si>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</si>
  <si>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</si>
  <si>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</si>
  <si>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</si>
  <si>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</si>
  <si>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</si>
  <si>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</si>
  <si>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</si>
  <si>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</si>
  <si>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</si>
  <si>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</si>
  <si>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</si>
  <si>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</si>
  <si>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</si>
  <si>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</si>
  <si>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</si>
  <si>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</si>
  <si>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</si>
  <si>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</si>
  <si>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</si>
  <si>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</si>
  <si>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</si>
  <si>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</si>
  <si>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</si>
  <si>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</si>
  <si>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</si>
  <si>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</si>
  <si>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</si>
  <si>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</si>
  <si>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</si>
  <si>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</si>
  <si>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</si>
  <si>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</si>
  <si>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</si>
  <si>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</si>
  <si>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</si>
  <si>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</si>
  <si>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</si>
  <si>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</si>
  <si>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</si>
  <si>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</si>
  <si>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</si>
  <si>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</si>
  <si>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</si>
  <si>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</si>
  <si>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</si>
  <si>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</si>
  <si>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</si>
  <si>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</si>
  <si>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</si>
  <si>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</si>
  <si>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</si>
  <si>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</si>
  <si>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</si>
  <si>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</si>
  <si>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</si>
  <si>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</si>
  <si>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</si>
  <si>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</si>
  <si>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</si>
  <si>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</si>
  <si>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</si>
  <si>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</si>
  <si>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</si>
  <si>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</si>
  <si>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</si>
  <si>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</si>
  <si>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</si>
  <si>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</si>
  <si>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</si>
  <si>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</si>
  <si>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</si>
  <si>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</si>
  <si>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</si>
  <si>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</si>
  <si>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</si>
  <si>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</si>
  <si>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</si>
  <si>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</si>
  <si>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</si>
  <si>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</si>
  <si>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</si>
  <si>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</si>
  <si>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</si>
  <si>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</si>
  <si>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</si>
  <si>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</si>
  <si>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</si>
  <si>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</si>
  <si>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</si>
  <si>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</si>
  <si>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</si>
  <si>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</si>
  <si>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</si>
  <si>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</si>
  <si>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</si>
  <si>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</si>
  <si>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</si>
  <si>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</si>
  <si>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</si>
  <si>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</si>
  <si>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</si>
  <si>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</si>
  <si>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</si>
  <si>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</si>
  <si>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</si>
  <si>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</si>
  <si>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</si>
  <si>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</si>
  <si>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</si>
  <si>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</si>
  <si>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</si>
  <si>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</si>
  <si>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</si>
  <si>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</si>
  <si>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</si>
  <si>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</si>
  <si>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</si>
  <si>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</si>
  <si>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</si>
  <si>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</si>
  <si>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</si>
  <si>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</si>
  <si>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</si>
  <si>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</si>
  <si>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</si>
  <si>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</si>
  <si>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</si>
  <si>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</si>
  <si>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</si>
  <si>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</si>
  <si>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</si>
  <si>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</si>
  <si>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</si>
  <si>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</si>
  <si>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</si>
  <si>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</si>
  <si>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</si>
  <si>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</si>
  <si>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</si>
  <si>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</si>
  <si>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</si>
  <si>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</si>
  <si>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</si>
  <si>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</si>
  <si>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</si>
  <si>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</si>
  <si>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</si>
  <si>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</si>
  <si>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</si>
  <si>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</si>
  <si>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</si>
  <si>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</si>
  <si>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</si>
  <si>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</si>
  <si>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</si>
  <si>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</si>
  <si>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</si>
  <si>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</si>
  <si>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</si>
  <si>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</si>
  <si>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</si>
  <si>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</si>
  <si>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</si>
  <si>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</si>
  <si>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</si>
  <si>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</si>
  <si>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</si>
  <si>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</si>
  <si>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</si>
  <si>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</si>
  <si>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</si>
  <si>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</si>
  <si>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</si>
  <si>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</si>
  <si>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</si>
  <si>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</si>
  <si>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</si>
  <si>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</si>
  <si>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</si>
  <si>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</si>
  <si>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</si>
  <si>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</si>
  <si>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</si>
  <si>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</si>
  <si>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</si>
  <si>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</si>
  <si>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</si>
  <si>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</si>
  <si>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</si>
  <si>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</si>
  <si>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</si>
  <si>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</si>
  <si>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</si>
  <si>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</si>
  <si>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</si>
  <si>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</si>
  <si>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</si>
  <si>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</si>
  <si>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</si>
  <si>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</si>
  <si>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</si>
  <si>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</si>
  <si>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</si>
  <si>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</si>
  <si>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</si>
  <si>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</si>
  <si>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</si>
  <si>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</si>
  <si>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</si>
  <si>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</si>
  <si>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</si>
  <si>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</si>
  <si>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</si>
  <si>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</si>
  <si>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</si>
  <si>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</si>
  <si>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</si>
  <si>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</si>
  <si>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</si>
  <si>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</si>
  <si>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</si>
  <si>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</si>
  <si>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</si>
  <si>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</si>
  <si>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</si>
  <si>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</si>
  <si>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</si>
  <si>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</si>
  <si>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</si>
  <si>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</si>
  <si>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</si>
  <si>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</si>
  <si>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</si>
  <si>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</si>
  <si>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</si>
  <si>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</si>
  <si>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</si>
  <si>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</si>
  <si>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</si>
  <si>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</si>
  <si>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</si>
  <si>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</si>
  <si>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</si>
  <si>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</si>
  <si>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</si>
  <si>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</si>
  <si>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</si>
  <si>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</si>
  <si>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</si>
  <si>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</si>
  <si>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</si>
  <si>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</si>
  <si>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</si>
  <si>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</si>
  <si>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</si>
  <si>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</si>
  <si>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</si>
  <si>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</si>
  <si>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</si>
  <si>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</si>
  <si>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</si>
  <si>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</si>
  <si>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</si>
  <si>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</si>
  <si>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</si>
  <si>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</si>
  <si>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</si>
  <si>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</si>
  <si>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</si>
  <si>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</si>
  <si>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</si>
  <si>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</si>
  <si>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</si>
  <si>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</si>
  <si>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</si>
  <si>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</si>
  <si>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</si>
  <si>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</si>
  <si>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</si>
  <si>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</si>
  <si>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</si>
  <si>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</si>
  <si>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</si>
  <si>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</si>
  <si>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</si>
  <si>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</si>
  <si>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</si>
  <si>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</si>
  <si>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</si>
  <si>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</si>
  <si>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</si>
  <si>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</si>
  <si>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</si>
  <si>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</si>
  <si>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</si>
  <si>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</si>
  <si>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</si>
  <si>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</si>
  <si>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</si>
  <si>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</si>
  <si>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</si>
  <si>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</si>
  <si>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</si>
  <si>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</si>
  <si>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</si>
  <si>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</si>
  <si>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</si>
  <si>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</si>
  <si>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</si>
  <si>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</si>
  <si>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</si>
  <si>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</si>
  <si>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</si>
  <si>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</si>
  <si>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</si>
  <si>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</si>
  <si>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</si>
  <si>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</si>
  <si>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</si>
  <si>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</si>
  <si>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</si>
  <si>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</si>
  <si>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</si>
  <si>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</si>
  <si>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</si>
  <si>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</si>
  <si>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</si>
  <si>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</si>
  <si>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</si>
  <si>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</si>
  <si>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</si>
  <si>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</si>
  <si>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</si>
  <si>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</si>
  <si>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</si>
  <si>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</si>
  <si>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</si>
  <si>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</si>
  <si>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</si>
  <si>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</si>
  <si>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</si>
  <si>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</si>
  <si>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</si>
  <si>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</si>
  <si>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</si>
  <si>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</si>
  <si>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</si>
  <si>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</si>
  <si>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</si>
  <si>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</si>
  <si>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</si>
  <si>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</si>
  <si>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</si>
  <si>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</si>
  <si>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</si>
  <si>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</si>
  <si>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</si>
  <si>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</si>
  <si>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</si>
  <si>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</si>
  <si>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</si>
  <si>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</si>
  <si>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</si>
  <si>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</si>
  <si>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</si>
  <si>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</si>
  <si>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</si>
  <si>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</si>
  <si>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</si>
  <si>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</si>
  <si>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</si>
  <si>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</si>
  <si>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</si>
  <si>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</si>
  <si>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</si>
  <si>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</si>
  <si>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</si>
  <si>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</si>
  <si>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</si>
  <si>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</si>
  <si>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</si>
  <si>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</si>
  <si>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</si>
  <si>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</si>
  <si>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</si>
  <si>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</si>
  <si>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</si>
  <si>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</si>
  <si>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</si>
  <si>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</si>
  <si>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</si>
  <si>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</si>
  <si>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</si>
  <si>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</si>
  <si>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</si>
  <si>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</si>
  <si>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</si>
  <si>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</si>
  <si>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</si>
  <si>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</si>
  <si>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</si>
  <si>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</si>
  <si>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</si>
  <si>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</si>
  <si>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</si>
  <si>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</si>
  <si>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</si>
  <si>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</si>
  <si>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</si>
  <si>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</si>
  <si>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</si>
  <si>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</si>
  <si>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</si>
  <si>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</si>
  <si>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</si>
  <si>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</si>
  <si>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</si>
  <si>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</si>
  <si>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</si>
  <si>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</si>
  <si>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</si>
  <si>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</si>
  <si>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</si>
  <si>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</si>
  <si>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</si>
  <si>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</si>
  <si>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</si>
  <si>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</si>
  <si>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</si>
  <si>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</si>
  <si>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</si>
  <si>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</si>
  <si>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</si>
  <si>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</si>
  <si>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</si>
  <si>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</si>
  <si>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</si>
  <si>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</si>
  <si>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</si>
  <si>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</si>
  <si>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</si>
  <si>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</si>
  <si>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</si>
  <si>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</si>
  <si>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</si>
  <si>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</si>
  <si>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</si>
  <si>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</si>
  <si>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</si>
  <si>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</si>
  <si>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</si>
  <si>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</si>
  <si>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</si>
  <si>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</si>
  <si>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</si>
  <si>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</si>
  <si>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</si>
  <si>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</si>
  <si>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</si>
  <si>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</si>
  <si>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</si>
  <si>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</si>
  <si>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</si>
  <si>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</si>
  <si>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</si>
  <si>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</si>
  <si>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</si>
  <si>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</si>
  <si>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</si>
  <si>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</si>
  <si>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</si>
  <si>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</si>
  <si>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</si>
  <si>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</si>
  <si>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</si>
  <si>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</si>
  <si>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</si>
  <si>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</si>
  <si>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</si>
  <si>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</si>
  <si>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</si>
  <si>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</si>
  <si>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</si>
  <si>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</si>
  <si>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</si>
  <si>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</si>
  <si>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</si>
  <si>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</si>
  <si>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</si>
  <si>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</si>
  <si>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</si>
  <si>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</si>
  <si>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</si>
  <si>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</si>
  <si>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</si>
  <si>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</si>
  <si>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</si>
  <si>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</si>
  <si>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</si>
  <si>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</si>
  <si>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</si>
  <si>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</si>
  <si>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</si>
  <si>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</si>
  <si>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</si>
  <si>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</si>
  <si>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</si>
  <si>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</si>
  <si>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</si>
  <si>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</si>
  <si>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</si>
  <si>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</si>
  <si>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</si>
  <si>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</si>
  <si>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</si>
  <si>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</si>
  <si>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</si>
  <si>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</si>
  <si>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</si>
  <si>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</si>
  <si>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</si>
  <si>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</si>
  <si>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</si>
  <si>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</si>
  <si>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</si>
  <si>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</si>
  <si>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</si>
  <si>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</si>
  <si>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</si>
  <si>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</si>
  <si>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</si>
  <si>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</si>
  <si>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</si>
  <si>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</si>
  <si>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</si>
  <si>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</si>
  <si>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</si>
  <si>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</si>
  <si>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</si>
  <si>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</si>
  <si>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</si>
  <si>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</si>
  <si>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</si>
  <si>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</si>
  <si>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</si>
  <si>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</si>
  <si>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</si>
  <si>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</si>
  <si>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</si>
  <si>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</si>
  <si>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</si>
  <si>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</si>
  <si>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</si>
  <si>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</si>
  <si>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</si>
  <si>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</si>
  <si>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</si>
  <si>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</si>
  <si>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</si>
  <si>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</si>
  <si>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</si>
  <si>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</si>
  <si>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</si>
  <si>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</si>
  <si>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</si>
  <si>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</si>
  <si>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</si>
  <si>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</si>
  <si>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</si>
  <si>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</si>
  <si>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</si>
  <si>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</si>
  <si>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</si>
  <si>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</si>
  <si>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</si>
  <si>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</si>
  <si>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</si>
  <si>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</si>
  <si>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</si>
  <si>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</si>
  <si>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</si>
  <si>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</si>
  <si>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</si>
  <si>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</si>
  <si>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</si>
  <si>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</si>
  <si>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</si>
  <si>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</si>
  <si>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</si>
  <si>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</si>
  <si>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</si>
  <si>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</si>
  <si>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</si>
  <si>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</si>
  <si>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</si>
  <si>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</si>
  <si>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</si>
  <si>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</si>
  <si>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</si>
  <si>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</si>
  <si>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</si>
  <si>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</si>
  <si>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</si>
  <si>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</si>
  <si>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</si>
  <si>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</si>
  <si>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</si>
  <si>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</si>
  <si>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</si>
  <si>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</si>
  <si>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</si>
  <si>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</si>
  <si>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</si>
  <si>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</si>
  <si>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</si>
  <si>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</si>
  <si>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</si>
  <si>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</si>
  <si>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</si>
  <si>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</si>
  <si>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</si>
  <si>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</si>
  <si>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</si>
  <si>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</si>
  <si>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</si>
  <si>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</si>
  <si>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</si>
  <si>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</si>
  <si>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</si>
  <si>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</si>
  <si>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</si>
  <si>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</si>
  <si>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</si>
  <si>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</si>
  <si>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</si>
  <si>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</si>
  <si>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</si>
  <si>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</si>
  <si>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</si>
  <si>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</si>
  <si>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</si>
  <si>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</si>
  <si>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</si>
  <si>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</si>
  <si>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</si>
  <si>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</si>
  <si>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</si>
  <si>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</si>
  <si>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</si>
  <si>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</si>
  <si>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</si>
  <si>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</si>
  <si>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</si>
  <si>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</si>
  <si>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</si>
  <si>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</si>
  <si>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</si>
  <si>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</si>
  <si>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</si>
  <si>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</si>
  <si>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</si>
  <si>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</si>
  <si>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</si>
  <si>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</si>
  <si>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</si>
  <si>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</si>
  <si>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</si>
  <si>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</si>
  <si>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</si>
  <si>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</si>
  <si>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</si>
  <si>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</si>
  <si>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</si>
  <si>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</si>
  <si>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</si>
  <si>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</si>
  <si>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</si>
  <si>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</si>
  <si>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</si>
  <si>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</si>
  <si>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</si>
  <si>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</si>
  <si>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</si>
  <si>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</si>
  <si>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</si>
  <si>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</si>
  <si>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</si>
  <si>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</si>
  <si>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</si>
  <si>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</si>
  <si>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</si>
  <si>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</si>
  <si>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</si>
  <si>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</si>
  <si>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</si>
  <si>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</si>
  <si>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</si>
  <si>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</si>
  <si>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</si>
  <si>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</si>
  <si>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</si>
  <si>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</si>
  <si>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</si>
  <si>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</si>
  <si>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</si>
  <si>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</si>
  <si>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</si>
  <si>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</si>
  <si>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</si>
  <si>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</si>
  <si>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</si>
  <si>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</si>
  <si>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</si>
  <si>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</si>
  <si>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</si>
  <si>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</si>
  <si>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</si>
  <si>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</si>
  <si>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</si>
  <si>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</si>
  <si>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</si>
  <si>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</si>
  <si>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</si>
  <si>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</si>
  <si>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</si>
  <si>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</si>
  <si>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</si>
  <si>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</si>
  <si>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</si>
  <si>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</si>
  <si>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</si>
  <si>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</si>
  <si>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</si>
  <si>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</si>
  <si>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</si>
  <si>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</si>
  <si>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</si>
  <si>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</si>
  <si>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</si>
  <si>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</si>
  <si>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</si>
  <si>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</si>
  <si>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</si>
  <si>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</si>
  <si>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</si>
  <si>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</si>
  <si>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</si>
  <si>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</si>
  <si>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</si>
  <si>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</si>
  <si>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</si>
  <si>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</si>
  <si>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</si>
  <si>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</si>
  <si>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</si>
  <si>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</si>
  <si>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</si>
  <si>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</si>
  <si>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</si>
  <si>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</si>
  <si>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</si>
  <si>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</si>
  <si>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</si>
  <si>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</si>
  <si>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</si>
  <si>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</si>
  <si>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</si>
  <si>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</si>
  <si>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</si>
  <si>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</si>
  <si>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</si>
  <si>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</si>
  <si>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</si>
  <si>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</si>
  <si>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</si>
  <si>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</si>
  <si>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</si>
  <si>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</si>
  <si>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</si>
  <si>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</si>
  <si>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</si>
  <si>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</si>
  <si>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</si>
  <si>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</si>
  <si>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</si>
  <si>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</si>
  <si>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</si>
  <si>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</si>
  <si>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</si>
  <si>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</si>
  <si>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</si>
  <si>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</si>
  <si>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</si>
  <si>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</si>
  <si>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</si>
  <si>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</si>
  <si>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</si>
  <si>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</si>
  <si>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</si>
  <si>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</si>
  <si>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</si>
  <si>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</si>
  <si>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</si>
  <si>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</si>
  <si>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</si>
  <si>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</si>
  <si>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</si>
  <si>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</si>
  <si>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</si>
  <si>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</si>
  <si>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</si>
  <si>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</si>
  <si>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</si>
  <si>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</si>
  <si>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</si>
  <si>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</si>
  <si>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</si>
  <si>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</si>
  <si>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</si>
  <si>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</si>
  <si>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</si>
  <si>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</si>
  <si>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</si>
  <si>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</si>
  <si>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</si>
  <si>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</si>
  <si>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</si>
  <si>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</si>
  <si>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</si>
  <si>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</si>
  <si>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</si>
  <si>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</si>
  <si>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</si>
  <si>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</si>
  <si>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</si>
  <si>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</si>
  <si>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</si>
  <si>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</si>
  <si>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</si>
  <si>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</si>
  <si>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</si>
  <si>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</si>
  <si>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</si>
  <si>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</si>
  <si>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</si>
  <si>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</si>
  <si>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</si>
  <si>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</si>
  <si>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</si>
  <si>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</si>
  <si>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</si>
  <si>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</si>
  <si>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</si>
  <si>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</si>
  <si>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</si>
  <si>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</si>
  <si>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</si>
  <si>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</si>
  <si>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</si>
  <si>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</si>
  <si>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</si>
  <si>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</si>
  <si>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</si>
  <si>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</si>
  <si>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</si>
  <si>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</si>
  <si>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</si>
  <si>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</si>
  <si>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</si>
  <si>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</si>
  <si>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</si>
  <si>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</si>
  <si>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</si>
  <si>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</si>
  <si>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</si>
  <si>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</si>
  <si>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</si>
  <si>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</si>
  <si>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</si>
  <si>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</si>
  <si>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</si>
  <si>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</si>
  <si>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</si>
  <si>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</si>
  <si>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</si>
  <si>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</si>
  <si>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</si>
  <si>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</si>
  <si>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</si>
  <si>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</si>
  <si>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</si>
  <si>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</si>
  <si>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</si>
  <si>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</si>
  <si>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</si>
  <si>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</si>
  <si>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</si>
  <si>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</si>
  <si>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</si>
  <si>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</si>
  <si>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</si>
  <si>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</si>
  <si>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</si>
  <si>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</si>
  <si>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</si>
  <si>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</si>
  <si>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</si>
  <si>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</si>
  <si>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</si>
  <si>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</si>
  <si>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</si>
  <si>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</si>
  <si>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</si>
  <si>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</si>
  <si>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</si>
  <si>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</si>
  <si>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</si>
  <si>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</si>
  <si>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</si>
  <si>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</si>
  <si>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</si>
  <si>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</si>
  <si>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</si>
  <si>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</si>
  <si>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</si>
  <si>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</si>
  <si>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</si>
  <si>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</si>
  <si>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</si>
  <si>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</si>
  <si>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</si>
  <si>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</si>
  <si>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</si>
  <si>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</si>
  <si>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</si>
  <si>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</si>
  <si>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</si>
  <si>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</si>
  <si>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</si>
  <si>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</si>
  <si>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</si>
  <si>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</si>
  <si>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</si>
  <si>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</si>
  <si>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</si>
  <si>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</si>
  <si>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</si>
  <si>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</si>
  <si>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</si>
  <si>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</si>
  <si>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</si>
  <si>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</si>
  <si>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</si>
  <si>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</si>
  <si>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</si>
  <si>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</si>
  <si>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</si>
  <si>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</si>
  <si>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</si>
  <si>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</si>
  <si>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</si>
  <si>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</si>
  <si>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</si>
  <si>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</si>
  <si>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</si>
  <si>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</si>
  <si>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</si>
  <si>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</si>
  <si>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</si>
  <si>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</si>
  <si>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</si>
  <si>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</si>
  <si>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</si>
  <si>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</si>
  <si>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</si>
  <si>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</si>
  <si>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</si>
  <si>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</si>
  <si>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</si>
  <si>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</si>
  <si>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</si>
  <si>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</si>
  <si>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</si>
  <si>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</si>
  <si>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</si>
  <si>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</si>
  <si>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</si>
  <si>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</si>
  <si>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</si>
  <si>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</si>
  <si>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</si>
  <si>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</si>
  <si>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</si>
  <si>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</si>
  <si>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</si>
  <si>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</si>
  <si>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</si>
  <si>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</si>
  <si>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</si>
  <si>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</si>
  <si>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</si>
  <si>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</si>
  <si>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</si>
  <si>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</si>
  <si>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</si>
  <si>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</si>
  <si>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</si>
  <si>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</si>
  <si>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</si>
  <si>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</si>
  <si>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</si>
  <si>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</si>
  <si>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</si>
  <si>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</si>
  <si>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</si>
  <si>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</si>
  <si>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</si>
  <si>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</si>
  <si>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</si>
  <si>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</si>
  <si>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</si>
  <si>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</si>
  <si>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</si>
  <si>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</si>
  <si>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</si>
  <si>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</si>
  <si>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</si>
  <si>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</si>
  <si>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</si>
  <si>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</si>
  <si>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</si>
  <si>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</si>
  <si>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</si>
  <si>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</si>
  <si>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</si>
  <si>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</si>
  <si>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</si>
  <si>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</si>
  <si>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</si>
  <si>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</si>
  <si>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</si>
  <si>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</si>
  <si>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</si>
  <si>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</si>
  <si>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</si>
  <si>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</si>
  <si>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</si>
  <si>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</si>
  <si>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</si>
  <si>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</si>
  <si>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</si>
  <si>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</si>
  <si>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</si>
  <si>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</si>
  <si>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</si>
  <si>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</si>
  <si>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</si>
  <si>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</si>
  <si>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</si>
  <si>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</si>
  <si>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</si>
  <si>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</si>
  <si>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</si>
  <si>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</si>
  <si>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</si>
  <si>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</si>
  <si>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</si>
  <si>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</si>
  <si>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</si>
  <si>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</si>
  <si>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</si>
  <si>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</si>
  <si>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</si>
  <si>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</si>
  <si>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</si>
  <si>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</si>
  <si>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</si>
  <si>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</si>
  <si>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</si>
  <si>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</si>
  <si>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</si>
  <si>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</si>
  <si>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</si>
  <si>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</si>
  <si>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</si>
  <si>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</si>
  <si>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</si>
  <si>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</si>
  <si>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</si>
  <si>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</si>
  <si>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</si>
  <si>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</si>
  <si>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</si>
  <si>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</si>
  <si>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</si>
  <si>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</si>
  <si>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</si>
  <si>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</si>
  <si>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</si>
  <si>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</si>
  <si>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</si>
  <si>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</si>
  <si>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</si>
  <si>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</si>
  <si>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</si>
  <si>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</si>
  <si>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</si>
  <si>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</si>
  <si>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</si>
  <si>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</si>
  <si>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</si>
  <si>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</si>
  <si>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</si>
  <si>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</si>
  <si>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</si>
  <si>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</si>
  <si>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</si>
  <si>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</si>
  <si>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</si>
  <si>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</si>
  <si>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</si>
  <si>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</si>
  <si>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</si>
  <si>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</si>
  <si>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</si>
  <si>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</si>
  <si>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</si>
  <si>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</si>
  <si>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</si>
  <si>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</si>
  <si>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</si>
  <si>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</si>
  <si>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</si>
  <si>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</si>
  <si>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</si>
  <si>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</si>
  <si>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</si>
  <si>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</si>
  <si>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</si>
  <si>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</si>
  <si>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</si>
  <si>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</si>
  <si>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</si>
  <si>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</si>
  <si>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</si>
  <si>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</si>
  <si>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</si>
  <si>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</si>
  <si>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</si>
  <si>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</si>
  <si>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</si>
  <si>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</si>
  <si>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</si>
  <si>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</si>
  <si>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</si>
  <si>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</si>
  <si>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</si>
  <si>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</si>
  <si>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</si>
  <si>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</si>
  <si>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</si>
  <si>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</si>
  <si>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</si>
  <si>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</si>
  <si>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</si>
  <si>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</si>
  <si>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</si>
  <si>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</si>
  <si>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</si>
  <si>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</si>
  <si>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</si>
  <si>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</si>
  <si>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</si>
  <si>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</si>
  <si>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</si>
  <si>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</si>
  <si>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</si>
  <si>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</si>
  <si>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</si>
  <si>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</si>
  <si>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</si>
  <si>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</si>
  <si>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</si>
  <si>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</si>
  <si>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</si>
  <si>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</si>
  <si>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</si>
  <si>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</si>
  <si>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</si>
  <si>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</si>
  <si>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</si>
  <si>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</si>
  <si>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</si>
  <si>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</si>
  <si>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</si>
  <si>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</si>
  <si>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</si>
  <si>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</si>
  <si>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</si>
  <si>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</si>
  <si>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</si>
  <si>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</si>
  <si>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</si>
  <si>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</si>
  <si>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</si>
  <si>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</si>
  <si>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</si>
  <si>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</si>
  <si>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</si>
  <si>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</si>
  <si>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</si>
  <si>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</si>
  <si>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</si>
  <si>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</si>
  <si>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</si>
  <si>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</si>
  <si>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</si>
  <si>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</si>
  <si>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</si>
  <si>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</si>
  <si>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</si>
  <si>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</si>
  <si>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</si>
  <si>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</si>
  <si>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</si>
  <si>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</si>
  <si>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</si>
  <si>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</si>
  <si>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</si>
  <si>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</si>
  <si>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</si>
  <si>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</si>
  <si>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</si>
  <si>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</si>
  <si>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</si>
  <si>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</si>
  <si>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</si>
  <si>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</si>
  <si>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</si>
  <si>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</si>
  <si>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</si>
  <si>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</si>
  <si>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</si>
  <si>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</si>
  <si>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</si>
  <si>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</si>
  <si>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</si>
  <si>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</si>
  <si>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</si>
  <si>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</si>
  <si>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</si>
  <si>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</si>
  <si>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</si>
  <si>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</si>
  <si>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</si>
  <si>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</si>
  <si>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</si>
  <si>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</si>
  <si>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</si>
  <si>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</si>
  <si>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</si>
  <si>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</si>
  <si>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</si>
  <si>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</si>
  <si>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</si>
  <si>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</si>
  <si>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</si>
  <si>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</si>
  <si>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</si>
  <si>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</si>
  <si>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</si>
  <si>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</si>
  <si>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</si>
  <si>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</si>
  <si>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</si>
  <si>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</si>
  <si>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</si>
  <si>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</si>
  <si>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</si>
  <si>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</si>
  <si>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</si>
  <si>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</si>
  <si>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</si>
  <si>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</si>
  <si>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</si>
  <si>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</si>
  <si>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</si>
  <si>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</si>
  <si>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</si>
  <si>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</si>
  <si>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</si>
  <si>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</si>
  <si>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</si>
  <si>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</si>
  <si>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</si>
  <si>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</si>
  <si>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</si>
  <si>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</si>
  <si>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</si>
  <si>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</si>
  <si>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</si>
  <si>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</si>
  <si>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</si>
  <si>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</si>
  <si>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</si>
  <si>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</si>
  <si>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</si>
  <si>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</si>
  <si>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</si>
  <si>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</si>
  <si>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</si>
  <si>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</si>
  <si>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</si>
  <si>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</si>
  <si>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</si>
  <si>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</si>
  <si>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</si>
  <si>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</si>
  <si>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</si>
  <si>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</si>
  <si>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</si>
  <si>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</si>
  <si>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</si>
  <si>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</si>
  <si>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</si>
  <si>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</si>
  <si>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</si>
  <si>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</si>
  <si>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</si>
  <si>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</si>
  <si>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</si>
  <si>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</si>
  <si>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</si>
  <si>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</si>
  <si>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</si>
  <si>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</si>
  <si>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</si>
  <si>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</si>
  <si>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</si>
  <si>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</si>
  <si>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</si>
  <si>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</si>
  <si>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</si>
  <si>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</si>
  <si>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</si>
  <si>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</si>
  <si>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</si>
  <si>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</si>
  <si>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</si>
  <si>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</si>
  <si>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</si>
  <si>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</si>
  <si>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</si>
  <si>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</si>
  <si>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</si>
  <si>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</si>
  <si>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</si>
  <si>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</si>
  <si>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</si>
  <si>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</si>
  <si>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</si>
  <si>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</si>
  <si>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</si>
  <si>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</si>
  <si>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</si>
  <si>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</si>
  <si>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</si>
  <si>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</si>
  <si>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</si>
  <si>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</si>
  <si>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</si>
  <si>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</si>
  <si>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</si>
  <si>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</si>
  <si>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</si>
  <si>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</si>
  <si>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</si>
  <si>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</si>
  <si>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</si>
  <si>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</si>
  <si>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</si>
  <si>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</si>
  <si>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</si>
  <si>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</si>
  <si>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</si>
  <si>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</si>
  <si>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</si>
  <si>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</si>
  <si>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</si>
  <si>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</si>
  <si>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</si>
  <si>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</si>
  <si>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</si>
  <si>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</si>
  <si>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</si>
  <si>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</si>
  <si>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</si>
  <si>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</si>
  <si>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</si>
  <si>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</si>
  <si>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</si>
  <si>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</si>
  <si>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</si>
  <si>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</si>
  <si>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</si>
  <si>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</si>
  <si>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</si>
  <si>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</si>
  <si>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</si>
  <si>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</si>
  <si>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</si>
  <si>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</si>
  <si>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</si>
  <si>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</si>
  <si>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</si>
  <si>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</si>
  <si>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</si>
  <si>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</si>
  <si>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</si>
  <si>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</si>
  <si>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</si>
  <si>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</si>
  <si>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</si>
  <si>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</si>
  <si>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</si>
  <si>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</si>
  <si>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</si>
  <si>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</si>
  <si>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</si>
  <si>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</si>
  <si>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</si>
  <si>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</si>
  <si>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</si>
  <si>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</si>
  <si>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</si>
  <si>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</si>
  <si>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</si>
  <si>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</si>
  <si>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</si>
  <si>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</si>
  <si>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</si>
  <si>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</si>
  <si>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</si>
  <si>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</si>
  <si>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</si>
  <si>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</si>
  <si>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</si>
  <si>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</si>
  <si>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</si>
  <si>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</si>
  <si>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</si>
  <si>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</si>
  <si>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</si>
  <si>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</si>
  <si>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</si>
  <si>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</si>
  <si>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</si>
  <si>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</si>
  <si>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</si>
  <si>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</si>
  <si>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</si>
  <si>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</si>
  <si>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</si>
  <si>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</si>
  <si>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</si>
  <si>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</si>
  <si>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</si>
  <si>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</si>
  <si>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</si>
  <si>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</si>
  <si>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</si>
  <si>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</si>
  <si>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</si>
  <si>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</si>
  <si>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</si>
  <si>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</si>
  <si>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</si>
  <si>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</si>
  <si>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</si>
  <si>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</si>
  <si>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</si>
  <si>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</si>
  <si>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</si>
  <si>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</si>
  <si>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</si>
  <si>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</si>
  <si>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</si>
  <si>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</si>
  <si>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</si>
  <si>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</si>
  <si>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</si>
  <si>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</si>
  <si>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</si>
  <si>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</si>
  <si>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</si>
  <si>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</si>
  <si>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</si>
  <si>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</si>
  <si>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</si>
  <si>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</si>
  <si>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</si>
  <si>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</si>
  <si>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</si>
  <si>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</si>
  <si>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</si>
  <si>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</si>
  <si>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</si>
  <si>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</si>
  <si>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</si>
  <si>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</si>
  <si>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</si>
  <si>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</si>
  <si>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</si>
  <si>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</si>
  <si>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</si>
  <si>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</si>
  <si>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</si>
  <si>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</si>
  <si>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</si>
  <si>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</si>
  <si>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</si>
  <si>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</si>
  <si>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</si>
  <si>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</si>
  <si>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</si>
  <si>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</si>
  <si>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</si>
  <si>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</si>
  <si>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</si>
  <si>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</si>
  <si>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</si>
  <si>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</si>
  <si>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</si>
  <si>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</si>
  <si>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</si>
  <si>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</si>
  <si>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</si>
  <si>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</si>
  <si>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</si>
  <si>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</si>
  <si>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</si>
  <si>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</si>
  <si>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</si>
  <si>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</si>
  <si>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</si>
  <si>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</si>
  <si>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</si>
  <si>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</si>
  <si>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</si>
  <si>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</si>
  <si>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</si>
  <si>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</si>
  <si>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</si>
  <si>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</si>
  <si>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</si>
  <si>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</si>
  <si>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</si>
  <si>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</si>
  <si>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</si>
  <si>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</si>
  <si>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</si>
  <si>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</si>
  <si>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</si>
  <si>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</si>
  <si>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</si>
  <si>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</si>
  <si>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</si>
  <si>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</si>
  <si>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</si>
  <si>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</si>
  <si>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</si>
  <si>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</si>
  <si>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</si>
  <si>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</si>
  <si>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</si>
  <si>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</si>
  <si>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</si>
  <si>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</si>
  <si>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</si>
  <si>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</si>
  <si>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</si>
  <si>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</si>
  <si>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</si>
  <si>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</si>
  <si>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</si>
  <si>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</si>
  <si>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</si>
  <si>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</si>
  <si>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</si>
  <si>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</si>
  <si>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</si>
  <si>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</si>
  <si>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</si>
  <si>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</si>
  <si>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</si>
  <si>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</si>
  <si>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</si>
  <si>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</si>
  <si>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</si>
  <si>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</si>
  <si>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</si>
  <si>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</si>
  <si>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</si>
  <si>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</si>
  <si>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</si>
  <si>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</si>
  <si>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</si>
  <si>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</si>
  <si>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</si>
  <si>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</si>
  <si>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</si>
  <si>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</si>
  <si>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</si>
  <si>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</si>
  <si>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</si>
  <si>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</si>
  <si>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</si>
  <si>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</si>
  <si>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</si>
  <si>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</si>
  <si>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</si>
  <si>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</si>
  <si>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</si>
  <si>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</si>
  <si>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</si>
  <si>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</si>
  <si>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</si>
  <si>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</si>
  <si>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</si>
  <si>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</si>
  <si>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</si>
  <si>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</si>
  <si>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</si>
  <si>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</si>
  <si>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</si>
  <si>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</si>
  <si>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</si>
  <si>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</si>
  <si>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</si>
  <si>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</si>
  <si>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</si>
  <si>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</si>
  <si>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</si>
  <si>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</si>
  <si>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</si>
  <si>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</si>
  <si>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</si>
  <si>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</si>
  <si>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</si>
  <si>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</si>
  <si>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</si>
  <si>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</si>
  <si>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</si>
  <si>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</si>
  <si>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</si>
  <si>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</si>
  <si>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</si>
  <si>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</si>
  <si>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</si>
  <si>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</si>
  <si>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</si>
  <si>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</si>
  <si>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</si>
  <si>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</si>
  <si>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</si>
  <si>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</si>
  <si>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</si>
  <si>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</si>
  <si>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</si>
  <si>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</si>
  <si>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</si>
  <si>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</si>
  <si>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</si>
  <si>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</si>
  <si>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</si>
  <si>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</si>
  <si>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</si>
  <si>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</si>
  <si>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</si>
  <si>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</si>
  <si>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</si>
  <si>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</si>
  <si>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</si>
  <si>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</si>
  <si>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</si>
  <si>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</si>
  <si>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</si>
  <si>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</si>
  <si>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</si>
  <si>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</si>
  <si>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</si>
  <si>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</si>
  <si>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</si>
  <si>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</si>
  <si>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</si>
  <si>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</si>
  <si>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</si>
  <si>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</si>
  <si>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</si>
  <si>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</si>
  <si>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</si>
  <si>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</si>
  <si>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</si>
  <si>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</si>
  <si>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</si>
  <si>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</si>
  <si>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</si>
  <si>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</si>
  <si>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</si>
  <si>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</si>
  <si>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</si>
  <si>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</si>
  <si>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</si>
  <si>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</si>
  <si>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</si>
  <si>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</si>
  <si>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</si>
  <si>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</si>
  <si>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</si>
  <si>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</si>
  <si>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</si>
  <si>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</si>
  <si>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</si>
  <si>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</si>
  <si>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</si>
  <si>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</si>
  <si>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</si>
  <si>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</si>
  <si>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</si>
  <si>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</si>
  <si>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</si>
  <si>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</si>
  <si>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</si>
  <si>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</si>
  <si>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</si>
  <si>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</si>
  <si>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</si>
  <si>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</si>
  <si>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</si>
  <si>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</si>
  <si>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</si>
  <si>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</si>
  <si>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</si>
  <si>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</si>
  <si>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</si>
  <si>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</si>
  <si>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</si>
  <si>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</si>
  <si>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</si>
  <si>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</si>
  <si>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</si>
  <si>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</si>
  <si>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</si>
  <si>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</si>
  <si>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</si>
  <si>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</si>
  <si>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</si>
  <si>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</si>
  <si>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</si>
  <si>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</si>
  <si>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</si>
  <si>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</si>
  <si>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</si>
  <si>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</si>
  <si>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</si>
  <si>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</si>
  <si>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</si>
  <si>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</si>
  <si>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</si>
  <si>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</si>
  <si>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</si>
  <si>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</si>
  <si>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</si>
  <si>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</si>
  <si>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</si>
  <si>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</si>
  <si>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</si>
  <si>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</si>
  <si>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</si>
  <si>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</si>
  <si>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</si>
  <si>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</si>
  <si>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</si>
  <si>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</si>
  <si>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</si>
  <si>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</si>
  <si>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</si>
  <si>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</si>
  <si>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</si>
  <si>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</si>
  <si>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</si>
  <si>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</si>
  <si>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</si>
  <si>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</si>
  <si>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</si>
  <si>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</si>
  <si>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</si>
  <si>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</si>
  <si>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</si>
  <si>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</si>
  <si>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</si>
  <si>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</si>
  <si>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</si>
  <si>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</si>
  <si>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</si>
  <si>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</si>
  <si>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</si>
  <si>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</si>
  <si>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</si>
  <si>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</si>
  <si>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</si>
  <si>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</si>
  <si>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</si>
  <si>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</si>
  <si>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</si>
  <si>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</si>
  <si>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</si>
  <si>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</si>
  <si>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</si>
  <si>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</si>
  <si>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</si>
  <si>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</si>
  <si>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</si>
  <si>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</si>
  <si>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</si>
  <si>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</si>
  <si>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</si>
  <si>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</si>
  <si>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</si>
  <si>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</si>
  <si>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</si>
  <si>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</si>
  <si>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</si>
  <si>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</si>
  <si>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</si>
  <si>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</si>
  <si>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</si>
  <si>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</si>
  <si>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</si>
  <si>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</si>
  <si>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</si>
  <si>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</si>
  <si>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</si>
  <si>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</si>
  <si>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</si>
  <si>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</si>
  <si>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</si>
  <si>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</si>
  <si>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</si>
  <si>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</si>
  <si>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</si>
  <si>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</si>
  <si>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</si>
  <si>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</si>
  <si>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</si>
  <si>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</si>
  <si>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</si>
  <si>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</si>
  <si>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</si>
  <si>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</si>
  <si>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</si>
  <si>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</si>
  <si>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</si>
  <si>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</si>
  <si>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</si>
  <si>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</si>
  <si>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</si>
  <si>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</si>
  <si>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</si>
  <si>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</si>
  <si>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</si>
  <si>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</si>
  <si>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</si>
  <si>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</si>
  <si>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</si>
  <si>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</si>
  <si>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</si>
  <si>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</si>
  <si>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</si>
  <si>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</si>
  <si>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</si>
  <si>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</si>
  <si>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</si>
  <si>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</si>
  <si>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</si>
  <si>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</si>
  <si>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</si>
  <si>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</si>
  <si>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</si>
  <si>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</si>
  <si>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</si>
  <si>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</si>
  <si>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</si>
  <si>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</si>
  <si>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</si>
  <si>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</si>
  <si>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</si>
  <si>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</si>
  <si>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</si>
  <si>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</si>
  <si>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</si>
  <si>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</si>
  <si>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</si>
  <si>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</si>
  <si>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</si>
  <si>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</si>
  <si>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</si>
  <si>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</si>
  <si>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</si>
  <si>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</si>
  <si>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</si>
  <si>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</si>
  <si>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</si>
  <si>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</si>
  <si>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</si>
  <si>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</si>
  <si>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</si>
  <si>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</si>
  <si>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</si>
  <si>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</si>
  <si>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</si>
  <si>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</si>
  <si>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</si>
  <si>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</si>
  <si>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</si>
  <si>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</si>
  <si>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</si>
  <si>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</si>
  <si>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</si>
  <si>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</si>
  <si>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</si>
  <si>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</si>
  <si>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</si>
  <si>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</si>
  <si>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</si>
  <si>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</si>
  <si>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</si>
  <si>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</si>
  <si>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</si>
  <si>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</si>
  <si>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</si>
  <si>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</si>
  <si>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</si>
  <si>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</si>
  <si>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</si>
  <si>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</si>
  <si>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</si>
  <si>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</si>
  <si>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</si>
  <si>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</si>
  <si>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</si>
  <si>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</si>
  <si>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</si>
  <si>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</si>
  <si>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</si>
  <si>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</si>
  <si>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</si>
  <si>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</si>
  <si>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</si>
  <si>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</si>
  <si>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</si>
  <si>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</si>
  <si>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</si>
  <si>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</si>
  <si>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</si>
  <si>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</si>
  <si>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</si>
  <si>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</si>
  <si>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</si>
  <si>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</si>
  <si>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</si>
  <si>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</si>
  <si>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</si>
  <si>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</si>
  <si>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</si>
  <si>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</si>
  <si>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</si>
  <si>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</si>
  <si>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</si>
  <si>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</si>
  <si>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</si>
  <si>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</si>
  <si>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</si>
  <si>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</si>
  <si>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</si>
  <si>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</si>
  <si>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</si>
  <si>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</si>
  <si>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</si>
  <si>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</si>
  <si>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</si>
  <si>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</si>
  <si>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</si>
  <si>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</si>
  <si>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</si>
  <si>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</si>
  <si>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</si>
  <si>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</si>
  <si>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</si>
  <si>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</si>
  <si>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</si>
  <si>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</si>
  <si>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</si>
  <si>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</si>
  <si>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</si>
  <si>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</si>
  <si>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</si>
  <si>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</si>
  <si>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</si>
  <si>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</si>
  <si>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</si>
  <si>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</si>
  <si>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</si>
  <si>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</si>
  <si>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</si>
  <si>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</si>
  <si>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</si>
  <si>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</si>
  <si>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</si>
  <si>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</si>
  <si>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</si>
  <si>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</si>
  <si>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</si>
  <si>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</si>
  <si>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</si>
  <si>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</si>
  <si>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</si>
  <si>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</si>
  <si>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</si>
  <si>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</si>
  <si>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</si>
  <si>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</si>
  <si>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</si>
  <si>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</si>
  <si>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</si>
  <si>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</si>
  <si>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</si>
  <si>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</si>
  <si>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</si>
  <si>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</si>
  <si>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</si>
  <si>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</si>
  <si>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</si>
  <si>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</si>
  <si>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</si>
  <si>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</si>
  <si>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</si>
  <si>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</si>
  <si>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</si>
  <si>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</si>
  <si>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</si>
  <si>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</si>
  <si>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</si>
  <si>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</si>
  <si>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</si>
  <si>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</si>
  <si>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</si>
  <si>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</si>
  <si>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</si>
  <si>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</si>
  <si>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</si>
  <si>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</si>
  <si>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</si>
  <si>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</si>
  <si>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</si>
  <si>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</si>
  <si>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</si>
  <si>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</si>
  <si>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</si>
  <si>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</si>
  <si>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</si>
  <si>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</si>
  <si>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</si>
  <si>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</si>
  <si>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</si>
  <si>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</si>
  <si>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</si>
  <si>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</si>
  <si>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</si>
  <si>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</si>
  <si>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</si>
  <si>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</si>
  <si>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</si>
  <si>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</si>
  <si>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</si>
  <si>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</si>
  <si>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</si>
  <si>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</si>
  <si>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</si>
  <si>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</si>
  <si>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</si>
  <si>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</si>
  <si>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</si>
  <si>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</si>
  <si>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</si>
  <si>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</si>
  <si>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</si>
  <si>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</si>
  <si>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</si>
  <si>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</si>
  <si>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</si>
  <si>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</si>
  <si>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</si>
  <si>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</si>
  <si>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</si>
  <si>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</si>
  <si>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</si>
  <si>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</si>
  <si>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</si>
  <si>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</si>
  <si>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</si>
  <si>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</si>
  <si>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</si>
  <si>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</si>
  <si>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</si>
  <si>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</si>
  <si>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</si>
  <si>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</si>
  <si>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</si>
  <si>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</si>
  <si>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</si>
  <si>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</si>
  <si>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</si>
  <si>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</si>
  <si>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</si>
  <si>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</si>
  <si>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</si>
  <si>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</si>
  <si>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</si>
  <si>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</si>
  <si>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</si>
  <si>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</si>
  <si>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</si>
  <si>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</si>
  <si>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</si>
  <si>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</si>
  <si>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</si>
  <si>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</si>
  <si>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</si>
  <si>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</si>
  <si>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</si>
  <si>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</si>
  <si>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</si>
  <si>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</si>
  <si>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</si>
  <si>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</si>
  <si>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</si>
  <si>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</si>
  <si>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</si>
  <si>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</si>
  <si>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</si>
  <si>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</si>
  <si>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</si>
  <si>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</si>
  <si>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</si>
  <si>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</si>
  <si>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</si>
  <si>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</si>
  <si>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</si>
  <si>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</si>
  <si>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</si>
  <si>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</si>
  <si>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</si>
  <si>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</si>
  <si>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</si>
  <si>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</si>
  <si>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</si>
  <si>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</si>
  <si>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</si>
  <si>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</si>
  <si>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</si>
  <si>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</si>
  <si>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</si>
  <si>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</si>
  <si>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</si>
  <si>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</si>
  <si>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</si>
  <si>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</si>
  <si>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</si>
  <si>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</si>
  <si>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</si>
  <si>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</si>
  <si>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</si>
  <si>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</si>
  <si>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</si>
  <si>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</si>
  <si>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</si>
  <si>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</si>
  <si>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</si>
  <si>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</si>
  <si>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</si>
  <si>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</si>
  <si>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</si>
  <si>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</si>
  <si>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</si>
  <si>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</si>
  <si>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</si>
  <si>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</si>
  <si>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</si>
  <si>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</si>
  <si>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</si>
  <si>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</si>
  <si>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</si>
  <si>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</si>
  <si>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</si>
  <si>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</si>
  <si>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</si>
  <si>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</si>
  <si>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</si>
  <si>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</si>
  <si>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</si>
  <si>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</si>
  <si>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</si>
  <si>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</si>
  <si>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</si>
  <si>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</si>
  <si>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</si>
  <si>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</si>
  <si>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</si>
  <si>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</si>
  <si>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</si>
  <si>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</si>
  <si>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</si>
  <si>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</si>
  <si>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</si>
  <si>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</si>
  <si>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</si>
  <si>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</si>
  <si>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</si>
  <si>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</si>
  <si>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</si>
  <si>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</si>
  <si>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</si>
  <si>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</si>
  <si>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</si>
  <si>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</si>
  <si>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</si>
  <si>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</si>
  <si>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</si>
  <si>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</si>
  <si>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</si>
  <si>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</si>
  <si>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</si>
  <si>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</si>
  <si>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</si>
  <si>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</si>
  <si>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</si>
  <si>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</si>
  <si>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</si>
  <si>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</si>
  <si>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</si>
  <si>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</si>
  <si>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</si>
  <si>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</si>
  <si>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</si>
  <si>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</si>
  <si>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</si>
  <si>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</si>
  <si>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</si>
  <si>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</si>
  <si>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</si>
  <si>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</si>
  <si>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</si>
  <si>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</si>
  <si>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</si>
  <si>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</si>
  <si>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</si>
  <si>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</si>
  <si>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</si>
  <si>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</si>
  <si>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</si>
  <si>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</si>
  <si>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</si>
  <si>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</si>
  <si>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</si>
  <si>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</si>
  <si>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</si>
  <si>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</si>
  <si>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</si>
  <si>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</si>
  <si>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</si>
  <si>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</si>
  <si>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</si>
  <si>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</si>
  <si>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</si>
  <si>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</si>
  <si>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</si>
  <si>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</si>
  <si>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</si>
  <si>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</si>
  <si>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</si>
  <si>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</si>
  <si>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</si>
  <si>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</si>
  <si>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</si>
  <si>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</si>
  <si>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</si>
  <si>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</si>
  <si>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</si>
  <si>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</si>
  <si>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</si>
  <si>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</si>
  <si>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</si>
  <si>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</si>
  <si>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</si>
  <si>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</si>
  <si>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</si>
  <si>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</si>
  <si>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</si>
  <si>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</si>
  <si>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</si>
  <si>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</si>
  <si>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</si>
  <si>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</si>
  <si>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</si>
  <si>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</si>
  <si>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</si>
  <si>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</si>
  <si>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</si>
  <si>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</si>
  <si>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</si>
  <si>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</si>
  <si>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</si>
  <si>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</si>
  <si>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</si>
  <si>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</si>
  <si>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</si>
  <si>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</si>
  <si>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</si>
  <si>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</si>
  <si>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</si>
  <si>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</si>
  <si>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</si>
  <si>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</si>
  <si>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</si>
  <si>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</si>
  <si>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</si>
  <si>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</si>
  <si>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</si>
  <si>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</si>
  <si>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</si>
  <si>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</si>
  <si>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</si>
  <si>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</si>
  <si>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</si>
  <si>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</si>
  <si>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</si>
  <si>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</si>
  <si>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</si>
  <si>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</si>
  <si>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</si>
  <si>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</si>
  <si>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</si>
  <si>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</si>
  <si>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</si>
  <si>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</si>
  <si>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</si>
  <si>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</si>
  <si>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</si>
  <si>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</si>
  <si>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</si>
  <si>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</si>
  <si>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</si>
  <si>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</si>
  <si>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</si>
  <si>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</si>
  <si>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</si>
  <si>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</si>
  <si>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</si>
  <si>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</si>
  <si>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</si>
  <si>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</si>
  <si>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</si>
  <si>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</si>
  <si>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</si>
  <si>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</si>
  <si>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</si>
  <si>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</si>
  <si>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</si>
  <si>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</si>
  <si>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</si>
  <si>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</si>
  <si>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</si>
  <si>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</si>
  <si>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</si>
  <si>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</si>
  <si>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</si>
  <si>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</si>
  <si>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</si>
  <si>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</si>
  <si>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</si>
  <si>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</si>
  <si>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</si>
  <si>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</si>
  <si>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</si>
  <si>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</si>
  <si>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</si>
  <si>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</si>
  <si>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</si>
  <si>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</si>
  <si>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</si>
  <si>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</si>
  <si>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</si>
  <si>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</si>
  <si>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</si>
  <si>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</si>
  <si>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</si>
  <si>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</si>
  <si>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</si>
  <si>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</si>
  <si>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</si>
  <si>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</si>
  <si>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</si>
  <si>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</si>
  <si>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</si>
  <si>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</si>
  <si>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</si>
  <si>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</si>
  <si>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</si>
  <si>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</si>
  <si>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</si>
  <si>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</si>
  <si>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</si>
  <si>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</si>
  <si>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</si>
  <si>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</si>
  <si>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</si>
  <si>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</si>
  <si>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</si>
  <si>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</si>
  <si>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</si>
  <si>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</si>
  <si>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</si>
  <si>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</si>
  <si>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</si>
  <si>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</si>
  <si>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</si>
  <si>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</si>
  <si>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</si>
  <si>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</si>
  <si>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</si>
  <si>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</si>
  <si>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</si>
  <si>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</si>
  <si>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</si>
  <si>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</si>
  <si>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</si>
  <si>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</si>
  <si>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</si>
  <si>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</si>
  <si>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</si>
  <si>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</si>
  <si>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</si>
  <si>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</si>
  <si>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</si>
  <si>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</si>
  <si>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</si>
  <si>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</si>
  <si>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</si>
  <si>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</si>
  <si>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</si>
  <si>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</si>
  <si>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</si>
  <si>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</si>
  <si>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</si>
  <si>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</si>
  <si>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</si>
  <si>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</si>
  <si>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</si>
  <si>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</si>
  <si>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</si>
  <si>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</si>
  <si>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</si>
  <si>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</si>
  <si>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</si>
  <si>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</si>
  <si>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</si>
  <si>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</si>
  <si>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</si>
  <si>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</si>
  <si>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</si>
  <si>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</si>
  <si>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</si>
  <si>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</si>
  <si>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</si>
  <si>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</si>
  <si>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</si>
  <si>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</si>
  <si>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</si>
  <si>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</si>
  <si>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</si>
  <si>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</si>
  <si>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</si>
  <si>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</si>
  <si>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</si>
  <si>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</si>
  <si>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</si>
  <si>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</si>
  <si>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</si>
  <si>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</si>
  <si>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</si>
  <si>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</si>
  <si>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</si>
  <si>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</si>
  <si>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</si>
  <si>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</si>
  <si>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</si>
  <si>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</si>
  <si>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</si>
  <si>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</si>
  <si>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</si>
  <si>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</si>
  <si>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</si>
  <si>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</si>
  <si>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</si>
  <si>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</si>
  <si>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</si>
  <si>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</si>
  <si>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</si>
  <si>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</si>
  <si>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</si>
  <si>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</si>
  <si>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</si>
  <si>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</si>
  <si>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</si>
  <si>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</si>
  <si>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</si>
  <si>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</si>
  <si>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</si>
  <si>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</si>
  <si>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</si>
  <si>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</si>
  <si>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</si>
  <si>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</si>
  <si>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</si>
  <si>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</si>
  <si>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</si>
  <si>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</si>
  <si>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</si>
  <si>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</si>
  <si>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</si>
  <si>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</si>
  <si>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</si>
  <si>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</si>
  <si>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</si>
  <si>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</si>
  <si>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</si>
  <si>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</si>
  <si>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</si>
  <si>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</si>
  <si>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</si>
  <si>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</si>
  <si>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</si>
  <si>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</si>
  <si>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</si>
  <si>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</si>
  <si>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</si>
  <si>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</si>
  <si>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</si>
  <si>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</si>
  <si>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</si>
  <si>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</si>
  <si>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</si>
  <si>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</si>
  <si>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</si>
  <si>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</si>
  <si>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</si>
  <si>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</si>
  <si>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</si>
  <si>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</si>
  <si>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</si>
  <si>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</si>
  <si>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</si>
  <si>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</si>
  <si>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</si>
  <si>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</si>
  <si>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</si>
  <si>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</si>
  <si>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</si>
  <si>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</si>
  <si>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</si>
  <si>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</si>
  <si>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</si>
  <si>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</si>
  <si>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</si>
  <si>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</si>
  <si>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</si>
  <si>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</si>
  <si>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</si>
  <si>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</si>
  <si>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</si>
  <si>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</si>
  <si>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</si>
  <si>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</si>
  <si>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</si>
  <si>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</si>
  <si>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</si>
  <si>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</si>
  <si>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</si>
  <si>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</si>
  <si>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</si>
  <si>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</si>
  <si>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</si>
  <si>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</si>
  <si>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</si>
  <si>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</si>
  <si>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</si>
  <si>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</si>
  <si>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</si>
  <si>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</si>
  <si>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</si>
  <si>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</si>
  <si>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</si>
  <si>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</si>
  <si>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</si>
  <si>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</si>
  <si>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</si>
  <si>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</si>
  <si>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</si>
  <si>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</si>
  <si>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</si>
  <si>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</si>
  <si>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</si>
  <si>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</si>
  <si>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</si>
  <si>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</si>
  <si>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</si>
  <si>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</si>
  <si>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</si>
  <si>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</si>
  <si>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</si>
  <si>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</si>
  <si>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</si>
  <si>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</si>
  <si>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</si>
  <si>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</si>
  <si>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</si>
  <si>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</si>
  <si>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</si>
  <si>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</si>
  <si>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</si>
  <si>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</si>
  <si>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</si>
  <si>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</si>
  <si>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</si>
  <si>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</si>
  <si>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</si>
  <si>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</si>
  <si>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</si>
  <si>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</si>
  <si>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</si>
  <si>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</si>
  <si>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</si>
  <si>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</si>
  <si>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</si>
  <si>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</si>
  <si>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</si>
  <si>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</si>
  <si>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</si>
  <si>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</si>
  <si>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</si>
  <si>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</si>
  <si>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</si>
  <si>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</si>
  <si>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</si>
  <si>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</si>
  <si>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</si>
  <si>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</si>
  <si>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</si>
  <si>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</si>
  <si>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</si>
  <si>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</si>
  <si>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</si>
  <si>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</si>
  <si>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</si>
  <si>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</si>
  <si>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</si>
  <si>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</si>
  <si>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</si>
  <si>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</si>
  <si>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</si>
  <si>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</si>
  <si>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</si>
  <si>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</si>
  <si>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</si>
  <si>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</si>
  <si>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</si>
  <si>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</si>
  <si>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</si>
  <si>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</si>
  <si>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</si>
  <si>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</si>
  <si>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</si>
  <si>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</si>
  <si>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</si>
  <si>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</si>
  <si>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</si>
  <si>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</si>
  <si>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</si>
  <si>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</si>
  <si>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</si>
  <si>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</si>
  <si>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</si>
  <si>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</si>
  <si>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</si>
  <si>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</si>
  <si>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</si>
  <si>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</si>
  <si>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</si>
  <si>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</si>
  <si>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</si>
  <si>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</si>
  <si>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</si>
  <si>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</si>
  <si>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</si>
  <si>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</si>
  <si>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</si>
  <si>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</si>
  <si>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</si>
  <si>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</si>
  <si>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</si>
  <si>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</si>
  <si>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</si>
  <si>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</si>
  <si>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</si>
  <si>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</si>
  <si>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</si>
  <si>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</si>
  <si>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</si>
  <si>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</si>
  <si>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</si>
  <si>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</si>
  <si>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</si>
  <si>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</si>
  <si>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</si>
  <si>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</si>
  <si>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</si>
  <si>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</si>
  <si>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</si>
  <si>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</si>
  <si>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</si>
  <si>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</si>
  <si>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</si>
  <si>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</si>
  <si>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</si>
  <si>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</si>
  <si>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</si>
  <si>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</si>
  <si>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</si>
  <si>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</si>
  <si>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</si>
  <si>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</si>
  <si>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</si>
  <si>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</si>
  <si>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</si>
  <si>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</si>
  <si>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</si>
  <si>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</si>
  <si>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</si>
  <si>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</si>
  <si>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</si>
  <si>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</si>
  <si>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</si>
  <si>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</si>
  <si>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</si>
  <si>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</si>
  <si>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</si>
  <si>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</si>
  <si>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</si>
  <si>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</si>
  <si>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</si>
  <si>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</si>
  <si>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</si>
  <si>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</si>
  <si>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</si>
  <si>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</si>
  <si>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</si>
  <si>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</si>
  <si>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</si>
  <si>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</si>
  <si>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</si>
  <si>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</si>
  <si>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</si>
  <si>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</si>
  <si>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</si>
  <si>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</si>
  <si>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</si>
  <si>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</si>
  <si>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</si>
  <si>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</si>
  <si>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</si>
  <si>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</si>
  <si>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</si>
  <si>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</si>
  <si>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</si>
  <si>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</si>
  <si>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</si>
  <si>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</si>
  <si>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</si>
  <si>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</si>
  <si>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</si>
  <si>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</si>
  <si>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</si>
  <si>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</si>
  <si>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</si>
  <si>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</si>
  <si>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</si>
  <si>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</si>
  <si>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</si>
  <si>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</si>
  <si>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</si>
  <si>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</si>
  <si>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</si>
  <si>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</si>
  <si>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</si>
  <si>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</si>
  <si>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</si>
  <si>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</si>
  <si>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</si>
  <si>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</si>
  <si>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</si>
  <si>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</si>
  <si>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</si>
  <si>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</si>
  <si>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</si>
  <si>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</si>
  <si>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</si>
  <si>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</si>
  <si>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</si>
  <si>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</si>
  <si>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</si>
  <si>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</si>
  <si>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</si>
  <si>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</si>
  <si>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</si>
  <si>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</si>
  <si>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</si>
  <si>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</si>
  <si>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</si>
  <si>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</si>
  <si>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</si>
  <si>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</si>
  <si>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</si>
  <si>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</si>
  <si>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</si>
  <si>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</si>
  <si>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</si>
  <si>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</si>
  <si>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</si>
  <si>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</si>
  <si>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</si>
  <si>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</si>
  <si>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</si>
  <si>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</si>
  <si>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</si>
  <si>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</si>
  <si>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</si>
  <si>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</si>
  <si>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</si>
  <si>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</si>
  <si>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</si>
  <si>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</si>
  <si>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</si>
  <si>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</si>
  <si>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</si>
  <si>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</si>
  <si>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</si>
  <si>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</si>
  <si>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</si>
  <si>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</si>
  <si>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</si>
  <si>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</si>
  <si>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</si>
  <si>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</si>
  <si>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</si>
  <si>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</si>
  <si>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</si>
  <si>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</si>
  <si>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</si>
  <si>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</si>
  <si>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</si>
  <si>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</si>
  <si>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</si>
  <si>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</si>
  <si>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</si>
  <si>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</si>
  <si>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</si>
  <si>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</si>
  <si>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</si>
  <si>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</si>
  <si>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</si>
  <si>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</si>
  <si>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</si>
  <si>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</si>
  <si>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</si>
  <si>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</si>
  <si>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</si>
  <si>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</si>
  <si>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</si>
  <si>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</si>
  <si>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</si>
  <si>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</si>
  <si>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</si>
  <si>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</si>
  <si>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</si>
  <si>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</si>
  <si>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</si>
  <si>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</si>
  <si>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</si>
  <si>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</si>
  <si>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</si>
  <si>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</si>
  <si>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</si>
  <si>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</si>
  <si>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</si>
  <si>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</si>
  <si>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</si>
  <si>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</si>
  <si>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</si>
  <si>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</si>
  <si>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</si>
  <si>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</si>
  <si>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</si>
  <si>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</si>
  <si>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</si>
  <si>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</si>
  <si>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</si>
  <si>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</si>
  <si>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</si>
  <si>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</si>
  <si>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</si>
  <si>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</si>
  <si>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</si>
  <si>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</si>
  <si>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</si>
  <si>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</si>
  <si>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</si>
  <si>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</si>
  <si>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</si>
  <si>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</si>
  <si>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</si>
  <si>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</si>
  <si>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</si>
  <si>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</si>
  <si>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</si>
  <si>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</si>
  <si>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</si>
  <si>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</si>
  <si>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</si>
  <si>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</si>
  <si>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</si>
  <si>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</si>
  <si>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</si>
  <si>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</si>
  <si>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</si>
  <si>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</si>
  <si>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</si>
  <si>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</si>
  <si>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</si>
  <si>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</si>
  <si>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</si>
  <si>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</si>
  <si>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</si>
  <si>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</si>
  <si>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</si>
  <si>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</si>
  <si>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</si>
  <si>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</si>
  <si>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</si>
  <si>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</si>
  <si>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</si>
  <si>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</si>
  <si>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</si>
  <si>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</si>
  <si>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</si>
  <si>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</si>
  <si>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</si>
  <si>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</si>
  <si>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</si>
  <si>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</si>
  <si>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</si>
  <si>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</si>
  <si>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</si>
  <si>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</si>
  <si>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</si>
  <si>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</si>
  <si>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</si>
  <si>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</si>
  <si>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</si>
  <si>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</si>
  <si>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</si>
  <si>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</si>
  <si>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</si>
  <si>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</si>
  <si>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</si>
  <si>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</si>
  <si>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</si>
  <si>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</si>
  <si>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</si>
  <si>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</si>
  <si>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</si>
  <si>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</si>
  <si>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</si>
  <si>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</si>
  <si>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</si>
  <si>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</si>
  <si>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</si>
  <si>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</si>
  <si>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</si>
  <si>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</si>
  <si>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</si>
  <si>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</si>
  <si>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</si>
  <si>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</si>
  <si>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</si>
  <si>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</si>
  <si>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</si>
  <si>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</si>
  <si>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</si>
  <si>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</si>
  <si>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</si>
  <si>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</si>
  <si>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</si>
  <si>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</si>
  <si>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</si>
  <si>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</si>
  <si>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</si>
  <si>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</si>
  <si>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</si>
  <si>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</si>
  <si>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</si>
  <si>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</si>
  <si>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</si>
  <si>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</si>
  <si>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</si>
  <si>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</si>
  <si>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</si>
  <si>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</si>
  <si>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</si>
  <si>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</si>
  <si>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</si>
  <si>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</si>
  <si>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</si>
  <si>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</si>
  <si>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</si>
  <si>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</si>
  <si>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</si>
  <si>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</si>
  <si>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</si>
  <si>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</si>
  <si>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</si>
  <si>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</si>
  <si>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</si>
  <si>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</si>
  <si>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</si>
  <si>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</si>
  <si>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</si>
  <si>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</si>
  <si>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</si>
  <si>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</si>
  <si>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</si>
  <si>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</si>
  <si>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</si>
  <si>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</si>
  <si>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</si>
  <si>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</si>
  <si>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</si>
  <si>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</si>
  <si>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</si>
  <si>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</si>
  <si>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</si>
  <si>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</si>
  <si>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</si>
  <si>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</si>
  <si>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</si>
  <si>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</si>
  <si>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</si>
  <si>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</si>
  <si>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</si>
  <si>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</si>
  <si>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</si>
  <si>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</si>
  <si>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</si>
  <si>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</si>
  <si>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</si>
  <si>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</si>
  <si>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</si>
  <si>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</si>
  <si>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</si>
  <si>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</si>
  <si>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</si>
  <si>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</si>
  <si>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</si>
  <si>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</si>
  <si>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</si>
  <si>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</si>
  <si>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</si>
  <si>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</si>
  <si>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</si>
  <si>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</si>
  <si>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</si>
  <si>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</si>
  <si>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</si>
  <si>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</si>
  <si>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</si>
  <si>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</si>
  <si>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</si>
  <si>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</si>
  <si>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</si>
  <si>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</si>
  <si>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</si>
  <si>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</si>
  <si>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</si>
  <si>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</si>
  <si>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</si>
  <si>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</si>
  <si>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</si>
  <si>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</si>
  <si>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</si>
  <si>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</si>
  <si>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</si>
  <si>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</si>
  <si>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</si>
  <si>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</si>
  <si>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</si>
  <si>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</si>
  <si>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</si>
  <si>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</si>
  <si>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</si>
  <si>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</si>
  <si>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</si>
  <si>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</si>
  <si>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</si>
  <si>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</si>
  <si>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</si>
  <si>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</si>
  <si>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</si>
  <si>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</si>
  <si>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</si>
  <si>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</si>
  <si>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</si>
  <si>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</si>
  <si>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</si>
  <si>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</si>
  <si>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</si>
  <si>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</si>
  <si>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</si>
  <si>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</si>
  <si>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</si>
  <si>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</si>
  <si>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</si>
  <si>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</si>
  <si>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</si>
  <si>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</si>
  <si>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</si>
  <si>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</si>
  <si>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</si>
  <si>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</si>
  <si>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</si>
  <si>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</si>
  <si>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</si>
  <si>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</si>
  <si>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</si>
  <si>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</si>
  <si>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</si>
  <si>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</si>
  <si>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</si>
  <si>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</si>
  <si>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</si>
  <si>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</si>
  <si>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</si>
  <si>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</si>
  <si>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</si>
  <si>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</si>
  <si>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</si>
  <si>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</si>
  <si>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</si>
  <si>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</si>
  <si>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</si>
  <si>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</si>
  <si>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</si>
  <si>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</si>
  <si>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</si>
  <si>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</si>
  <si>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</si>
  <si>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</si>
  <si>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</si>
  <si>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</si>
  <si>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</si>
  <si>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</si>
  <si>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</si>
  <si>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</si>
  <si>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</si>
  <si>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</si>
  <si>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</si>
  <si>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</si>
  <si>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</si>
  <si>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</si>
  <si>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</si>
  <si>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</si>
  <si>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</si>
  <si>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</si>
  <si>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</si>
  <si>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</si>
  <si>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</si>
  <si>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</si>
  <si>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</si>
  <si>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</si>
  <si>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</si>
  <si>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</si>
  <si>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</si>
  <si>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</si>
  <si>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</si>
  <si>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</si>
  <si>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</si>
  <si>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</si>
  <si>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</si>
  <si>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</si>
  <si>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</si>
  <si>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</si>
  <si>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</si>
  <si>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</si>
  <si>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</si>
  <si>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</si>
  <si>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</si>
  <si>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</si>
  <si>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</si>
  <si>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</si>
  <si>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</si>
  <si>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</si>
  <si>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</si>
  <si>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</si>
  <si>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</si>
  <si>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</si>
  <si>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</si>
  <si>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</si>
  <si>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</si>
  <si>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</si>
  <si>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</si>
  <si>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</si>
  <si>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</si>
  <si>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</si>
  <si>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</si>
  <si>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</si>
  <si>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</si>
  <si>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</si>
  <si>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</si>
  <si>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</si>
  <si>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</si>
  <si>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</si>
  <si>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</si>
  <si>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</si>
  <si>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</si>
  <si>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</si>
  <si>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</si>
  <si>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</si>
  <si>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</si>
  <si>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</si>
  <si>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</si>
  <si>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</si>
  <si>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</si>
  <si>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</si>
  <si>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</si>
  <si>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</si>
  <si>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</si>
  <si>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</si>
  <si>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</si>
  <si>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</si>
  <si>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</si>
  <si>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</si>
  <si>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</si>
  <si>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</si>
  <si>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</si>
  <si>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</si>
  <si>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</si>
  <si>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</si>
  <si>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</si>
  <si>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</si>
  <si>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</si>
  <si>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</si>
  <si>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</si>
  <si>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</si>
  <si>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</si>
  <si>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</si>
  <si>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</si>
  <si>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</si>
  <si>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</si>
  <si>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</si>
  <si>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</si>
  <si>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</si>
  <si>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</si>
  <si>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</si>
  <si>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</si>
  <si>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</si>
  <si>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</si>
  <si>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</si>
  <si>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</si>
  <si>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</si>
  <si>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</si>
  <si>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</si>
  <si>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</si>
  <si>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</si>
  <si>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</si>
  <si>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</si>
  <si>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</si>
  <si>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</si>
  <si>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</si>
  <si>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</si>
  <si>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</si>
  <si>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</si>
  <si>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</si>
  <si>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</si>
  <si>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</si>
  <si>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</si>
  <si>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</si>
  <si>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</si>
  <si>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</si>
  <si>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</si>
  <si>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</si>
  <si>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</si>
  <si>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</si>
  <si>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</si>
  <si>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</si>
  <si>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</si>
  <si>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</si>
  <si>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</si>
  <si>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</si>
  <si>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</si>
  <si>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</si>
  <si>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</si>
  <si>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</si>
  <si>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</si>
  <si>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</si>
  <si>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</si>
  <si>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</si>
  <si>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</si>
  <si>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</si>
  <si>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</si>
  <si>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</si>
  <si>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</si>
  <si>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</si>
  <si>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</si>
  <si>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</si>
  <si>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</si>
  <si>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</si>
  <si>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</si>
  <si>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</si>
  <si>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</si>
  <si>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</si>
  <si>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</si>
  <si>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</si>
  <si>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</si>
  <si>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</si>
  <si>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</si>
  <si>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</si>
  <si>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</si>
  <si>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</si>
  <si>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</si>
  <si>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</si>
  <si>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</si>
  <si>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</si>
  <si>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</si>
  <si>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</si>
  <si>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</si>
  <si>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</si>
  <si>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</si>
  <si>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</si>
  <si>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</si>
  <si>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</si>
  <si>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</si>
  <si>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</si>
  <si>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</si>
  <si>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</si>
  <si>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</si>
  <si>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</si>
  <si>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</si>
  <si>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</si>
  <si>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</si>
  <si>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</si>
  <si>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</si>
  <si>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</si>
  <si>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</si>
  <si>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</si>
  <si>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</si>
  <si>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</si>
  <si>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</si>
  <si>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</si>
  <si>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</si>
  <si>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</si>
  <si>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</si>
  <si>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</si>
  <si>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</si>
  <si>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</si>
  <si>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</si>
  <si>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</si>
  <si>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</si>
  <si>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</si>
  <si>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</si>
  <si>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</si>
  <si>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</si>
  <si>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</si>
  <si>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</si>
  <si>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</si>
  <si>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</si>
  <si>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</si>
  <si>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</si>
  <si>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</si>
  <si>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</si>
  <si>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</si>
  <si>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</si>
  <si>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</si>
  <si>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</si>
  <si>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</si>
  <si>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</si>
  <si>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</si>
  <si>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</si>
  <si>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</si>
  <si>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</si>
  <si>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</si>
  <si>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</si>
  <si>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</si>
  <si>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</si>
  <si>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</si>
  <si>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</si>
  <si>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</si>
  <si>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</si>
  <si>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</si>
  <si>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</si>
  <si>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</si>
  <si>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</si>
  <si>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</si>
  <si>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</si>
  <si>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</si>
  <si>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</si>
  <si>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</si>
  <si>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</si>
  <si>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</si>
  <si>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</si>
  <si>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</si>
  <si>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</si>
  <si>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</si>
  <si>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</si>
  <si>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</si>
  <si>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</si>
  <si>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</si>
  <si>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</si>
  <si>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</si>
  <si>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</si>
  <si>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</si>
  <si>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</si>
  <si>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</si>
  <si>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</si>
  <si>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</si>
  <si>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</si>
  <si>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</si>
  <si>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</si>
  <si>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</si>
  <si>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</si>
  <si>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</si>
  <si>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</si>
  <si>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</si>
  <si>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</si>
  <si>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</si>
  <si>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</si>
  <si>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</si>
  <si>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</si>
  <si>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</si>
  <si>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</si>
  <si>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</si>
  <si>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</si>
  <si>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</si>
  <si>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</si>
  <si>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</si>
  <si>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</si>
  <si>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</si>
  <si>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</si>
  <si>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</si>
  <si>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</si>
  <si>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</si>
  <si>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</si>
  <si>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</si>
  <si>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</si>
  <si>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</si>
  <si>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</si>
  <si>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</si>
  <si>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</si>
  <si>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</si>
  <si>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</si>
  <si>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</si>
  <si>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</si>
  <si>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</si>
  <si>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</si>
  <si>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</si>
  <si>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</si>
  <si>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</si>
  <si>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</si>
  <si>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</si>
  <si>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</si>
  <si>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</si>
  <si>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</si>
  <si>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</si>
  <si>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</si>
  <si>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</si>
  <si>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</si>
  <si>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</si>
  <si>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</si>
  <si>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</si>
  <si>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</si>
  <si>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</si>
  <si>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</si>
  <si>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</si>
  <si>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</si>
  <si>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</si>
  <si>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</si>
  <si>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</si>
  <si>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</si>
  <si>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</si>
  <si>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</si>
  <si>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</si>
  <si>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</si>
  <si>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</si>
  <si>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</si>
  <si>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</si>
  <si>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</si>
  <si>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</si>
  <si>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</si>
  <si>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</si>
  <si>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</si>
  <si>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</si>
  <si>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</si>
  <si>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</si>
  <si>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</si>
  <si>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</si>
  <si>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</si>
  <si>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</si>
  <si>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</si>
  <si>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</si>
  <si>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</si>
  <si>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</si>
  <si>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</si>
  <si>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</si>
  <si>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</si>
  <si>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</si>
  <si>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</si>
  <si>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</si>
  <si>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</si>
  <si>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</si>
  <si>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</si>
  <si>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</si>
  <si>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</si>
  <si>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</si>
  <si>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</si>
  <si>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</si>
  <si>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</si>
  <si>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</si>
  <si>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</si>
  <si>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</si>
  <si>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</si>
  <si>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</si>
  <si>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</si>
  <si>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</si>
  <si>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</si>
  <si>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</si>
  <si>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</si>
  <si>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</si>
  <si>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</si>
  <si>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</si>
  <si>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</si>
  <si>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</si>
  <si>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</si>
  <si>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</si>
  <si>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</si>
  <si>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</si>
  <si>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</si>
  <si>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</si>
  <si>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</si>
  <si>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</si>
  <si>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</si>
  <si>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</si>
  <si>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</si>
  <si>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</si>
  <si>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</si>
  <si>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</si>
  <si>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</si>
  <si>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</si>
  <si>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</si>
  <si>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</si>
  <si>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</si>
  <si>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</si>
  <si>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</si>
  <si>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</si>
  <si>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</si>
  <si>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</si>
  <si>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</si>
  <si>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</si>
  <si>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</si>
  <si>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</si>
  <si>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</si>
  <si>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</si>
  <si>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</si>
  <si>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</si>
  <si>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</si>
  <si>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</si>
  <si>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</si>
  <si>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</si>
  <si>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</si>
  <si>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</si>
  <si>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</si>
  <si>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</si>
  <si>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</si>
  <si>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</si>
  <si>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</si>
  <si>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</si>
  <si>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</si>
  <si>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</si>
  <si>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</si>
  <si>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</si>
  <si>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</si>
  <si>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</si>
  <si>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</si>
  <si>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</si>
  <si>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</si>
  <si>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</si>
  <si>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</si>
  <si>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</si>
  <si>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</si>
  <si>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</si>
  <si>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</si>
  <si>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</si>
  <si>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</si>
  <si>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</si>
  <si>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</si>
  <si>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</si>
  <si>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</si>
  <si>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</si>
  <si>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</si>
  <si>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</si>
  <si>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</si>
  <si>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</si>
  <si>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</si>
  <si>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</si>
  <si>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</si>
  <si>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</si>
  <si>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</si>
  <si>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</si>
  <si>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</si>
  <si>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</si>
  <si>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</si>
  <si>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</si>
  <si>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</si>
  <si>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</si>
  <si>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</si>
  <si>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</si>
  <si>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</si>
  <si>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</si>
  <si>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</si>
  <si>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</si>
  <si>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</si>
  <si>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</si>
  <si>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</si>
  <si>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</si>
  <si>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</si>
  <si>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</si>
  <si>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</si>
  <si>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</si>
  <si>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</si>
  <si>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</si>
  <si>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</si>
  <si>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</si>
  <si>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</si>
  <si>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</si>
  <si>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</si>
  <si>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</si>
  <si>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</si>
  <si>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</si>
  <si>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</si>
  <si>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</si>
  <si>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</si>
  <si>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</si>
  <si>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</si>
  <si>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</si>
  <si>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</si>
  <si>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</si>
  <si>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</si>
  <si>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</si>
  <si>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</si>
  <si>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</si>
  <si>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</si>
  <si>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</si>
  <si>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</si>
  <si>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</si>
  <si>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</si>
  <si>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</si>
  <si>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</si>
  <si>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</si>
  <si>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</si>
  <si>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</si>
  <si>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</si>
  <si>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</si>
  <si>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</si>
  <si>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</si>
  <si>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</si>
  <si>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</si>
  <si>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</si>
  <si>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</si>
  <si>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</si>
  <si>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</si>
  <si>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</si>
  <si>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</si>
  <si>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</si>
  <si>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</si>
  <si>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</si>
  <si>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</si>
  <si>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</si>
  <si>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</si>
  <si>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</si>
  <si>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</si>
  <si>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</si>
  <si>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</si>
  <si>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</si>
  <si>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</si>
  <si>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</si>
  <si>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</si>
  <si>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</si>
  <si>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</si>
  <si>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</si>
  <si>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</si>
  <si>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</si>
  <si>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</si>
  <si>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</si>
  <si>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</si>
  <si>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</si>
  <si>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</si>
  <si>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</si>
  <si>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</si>
  <si>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</si>
  <si>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</si>
  <si>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</si>
  <si>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</si>
  <si>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</si>
  <si>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</si>
  <si>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</si>
  <si>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</si>
  <si>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</si>
  <si>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</si>
  <si>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</si>
  <si>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</si>
  <si>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</si>
  <si>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</si>
  <si>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</si>
  <si>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</si>
  <si>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</si>
  <si>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</si>
  <si>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</si>
  <si>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</si>
  <si>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</si>
  <si>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</si>
  <si>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</si>
  <si>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</si>
  <si>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</si>
  <si>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</si>
  <si>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</si>
  <si>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</si>
  <si>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</si>
  <si>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</si>
  <si>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</si>
  <si>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</si>
  <si>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</si>
  <si>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</si>
  <si>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</si>
  <si>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</si>
  <si>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</si>
  <si>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</si>
  <si>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</si>
  <si>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</si>
  <si>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</si>
  <si>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</si>
  <si>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</si>
  <si>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</si>
  <si>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</si>
  <si>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</si>
  <si>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</si>
  <si>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</si>
  <si>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</si>
  <si>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</si>
  <si>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</si>
  <si>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</si>
  <si>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</si>
  <si>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</si>
  <si>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</si>
  <si>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</si>
  <si>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</si>
  <si>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</si>
  <si>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</si>
  <si>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</si>
  <si>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</si>
  <si>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</si>
  <si>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</si>
  <si>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</si>
  <si>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</si>
  <si>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</si>
  <si>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</si>
  <si>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</si>
  <si>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</si>
  <si>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</si>
  <si>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</si>
  <si>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</si>
  <si>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</si>
  <si>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</si>
  <si>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</si>
  <si>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</si>
  <si>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</si>
  <si>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</si>
  <si>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</si>
  <si>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</si>
  <si>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</si>
  <si>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</si>
  <si>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</si>
  <si>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</si>
  <si>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</si>
  <si>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</si>
  <si>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</si>
  <si>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</si>
  <si>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</si>
  <si>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</si>
  <si>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</si>
  <si>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</si>
  <si>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</si>
  <si>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</si>
  <si>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</si>
  <si>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</si>
  <si>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</si>
  <si>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</si>
  <si>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</si>
  <si>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</si>
  <si>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</si>
  <si>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</si>
  <si>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</si>
  <si>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</si>
  <si>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</si>
  <si>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</si>
  <si>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</si>
  <si>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</si>
  <si>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</si>
  <si>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</si>
  <si>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</si>
  <si>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</si>
  <si>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</si>
  <si>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</si>
  <si>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</si>
  <si>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</si>
  <si>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</si>
  <si>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</si>
  <si>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</si>
  <si>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</si>
  <si>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</si>
  <si>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</si>
  <si>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</si>
  <si>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</si>
  <si>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</si>
  <si>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</si>
  <si>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</si>
  <si>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</si>
  <si>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</si>
  <si>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</si>
  <si>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</si>
  <si>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</si>
  <si>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</si>
  <si>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</si>
  <si>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</si>
  <si>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</si>
  <si>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</si>
  <si>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</si>
  <si>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</si>
  <si>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</si>
  <si>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</si>
  <si>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</si>
  <si>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</si>
  <si>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</si>
  <si>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</si>
  <si>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</si>
  <si>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</si>
  <si>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</si>
  <si>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</si>
  <si>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</si>
  <si>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</si>
  <si>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</si>
  <si>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</si>
  <si>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</si>
  <si>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</si>
  <si>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</si>
  <si>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</si>
  <si>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</si>
  <si>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</si>
  <si>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</si>
  <si>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</si>
  <si>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</si>
  <si>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</si>
  <si>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</si>
  <si>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</si>
  <si>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</si>
  <si>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</si>
  <si>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</si>
  <si>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</si>
  <si>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</si>
  <si>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</si>
  <si>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</si>
  <si>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</si>
  <si>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</si>
  <si>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</si>
  <si>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</si>
  <si>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</si>
  <si>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</si>
  <si>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</si>
  <si>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</si>
  <si>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</si>
  <si>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</si>
  <si>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</si>
  <si>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</si>
  <si>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</si>
  <si>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</si>
  <si>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</si>
  <si>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</si>
  <si>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</si>
  <si>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</si>
  <si>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</si>
  <si>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</si>
  <si>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</si>
  <si>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</si>
  <si>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</si>
  <si>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</si>
  <si>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</si>
  <si>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</si>
  <si>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</si>
  <si>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</si>
  <si>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</si>
  <si>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</si>
  <si>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</si>
  <si>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</si>
  <si>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</si>
  <si>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</si>
  <si>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</si>
  <si>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</si>
  <si>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</si>
  <si>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</si>
  <si>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</si>
  <si>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</si>
  <si>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</si>
  <si>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</si>
  <si>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</si>
  <si>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</si>
  <si>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</si>
  <si>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</si>
  <si>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</si>
  <si>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</si>
  <si>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</si>
  <si>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</si>
  <si>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</si>
  <si>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</si>
  <si>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</si>
  <si>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</si>
  <si>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</si>
  <si>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</si>
  <si>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</si>
  <si>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</si>
  <si>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</si>
  <si>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</si>
  <si>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</si>
  <si>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</si>
  <si>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</si>
  <si>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</si>
  <si>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</si>
  <si>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</si>
  <si>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</si>
  <si>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</si>
  <si>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</si>
  <si>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</si>
  <si>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</si>
  <si>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</si>
  <si>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</si>
  <si>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</si>
  <si>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</si>
  <si>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</si>
  <si>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</si>
  <si>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</si>
  <si>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</si>
  <si>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</si>
  <si>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</si>
  <si>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</si>
  <si>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</si>
  <si>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</si>
  <si>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</si>
  <si>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</si>
  <si>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</si>
  <si>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</si>
  <si>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</si>
  <si>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</si>
  <si>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</si>
  <si>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</si>
  <si>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</si>
  <si>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</si>
  <si>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</si>
  <si>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</si>
  <si>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</si>
  <si>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</si>
  <si>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</si>
  <si>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</si>
  <si>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</si>
  <si>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</si>
  <si>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</si>
  <si>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</si>
  <si>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</si>
  <si>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</si>
  <si>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</si>
  <si>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</si>
  <si>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</si>
  <si>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</si>
  <si>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</si>
  <si>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</si>
  <si>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</si>
  <si>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</si>
  <si>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</si>
  <si>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</si>
  <si>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</si>
  <si>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</si>
  <si>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</si>
  <si>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</si>
  <si>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</si>
  <si>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</si>
  <si>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</si>
  <si>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</si>
  <si>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</si>
  <si>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</si>
  <si>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</si>
  <si>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</si>
  <si>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</si>
  <si>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</si>
  <si>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</si>
  <si>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</si>
  <si>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</si>
  <si>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</si>
  <si>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</si>
  <si>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</si>
  <si>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</si>
  <si>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</si>
  <si>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</si>
  <si>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</si>
  <si>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</si>
  <si>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</si>
  <si>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</si>
  <si>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</si>
  <si>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</si>
  <si>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</si>
  <si>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</si>
  <si>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</si>
  <si>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</si>
  <si>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</si>
  <si>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</si>
  <si>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</si>
  <si>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</si>
  <si>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</si>
  <si>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</si>
  <si>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</si>
  <si>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</si>
  <si>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</si>
  <si>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</si>
  <si>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</si>
  <si>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</si>
  <si>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</si>
  <si>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</si>
  <si>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</si>
  <si>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</si>
  <si>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</si>
  <si>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</si>
  <si>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</si>
  <si>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</si>
  <si>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</si>
  <si>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</si>
  <si>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</si>
  <si>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</si>
  <si>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</si>
  <si>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</si>
  <si>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</si>
  <si>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</si>
  <si>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</si>
  <si>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</si>
  <si>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</si>
  <si>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</si>
  <si>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</si>
  <si>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</si>
  <si>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</si>
  <si>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</si>
  <si>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</si>
  <si>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</si>
  <si>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</si>
  <si>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</si>
  <si>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</si>
  <si>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</si>
  <si>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</si>
  <si>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</si>
  <si>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</si>
  <si>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</si>
  <si>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</si>
  <si>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</si>
  <si>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</si>
  <si>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</si>
  <si>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</si>
  <si>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</si>
  <si>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</si>
  <si>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</si>
  <si>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</si>
  <si>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</si>
  <si>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</si>
  <si>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</si>
  <si>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</si>
  <si>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</si>
  <si>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</si>
  <si>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</si>
  <si>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</si>
  <si>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</si>
  <si>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</si>
  <si>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</si>
  <si>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</si>
  <si>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</si>
  <si>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</si>
  <si>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</si>
  <si>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</si>
  <si>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</si>
  <si>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</si>
  <si>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</si>
  <si>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</si>
  <si>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</si>
  <si>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</si>
  <si>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</si>
  <si>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</si>
  <si>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</si>
  <si>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</si>
  <si>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</si>
  <si>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</si>
  <si>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</si>
  <si>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</si>
  <si>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</si>
  <si>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</si>
  <si>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</si>
  <si>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</si>
  <si>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</si>
  <si>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</si>
  <si>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</si>
  <si>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</si>
  <si>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</si>
  <si>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</si>
  <si>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</si>
  <si>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</si>
  <si>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</si>
  <si>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</si>
  <si>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</si>
  <si>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</si>
  <si>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</si>
  <si>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</si>
  <si>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</si>
  <si>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</si>
  <si>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</si>
  <si>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</si>
  <si>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</si>
  <si>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</si>
  <si>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</si>
  <si>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</si>
  <si>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</si>
  <si>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</si>
  <si>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</si>
  <si>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</si>
  <si>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</si>
  <si>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</si>
  <si>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</si>
  <si>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</si>
  <si>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</si>
  <si>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</si>
  <si>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</si>
  <si>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</si>
  <si>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</si>
  <si>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</si>
  <si>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</si>
  <si>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</si>
  <si>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</si>
  <si>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</si>
  <si>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</si>
  <si>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</si>
  <si>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</si>
  <si>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</si>
  <si>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</si>
  <si>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</si>
  <si>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</si>
  <si>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</si>
  <si>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</si>
  <si>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</si>
  <si>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</si>
  <si>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</si>
  <si>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</si>
  <si>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</si>
  <si>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</si>
  <si>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</si>
  <si>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</si>
  <si>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</si>
  <si>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</si>
  <si>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</si>
  <si>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</si>
  <si>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</si>
  <si>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</si>
  <si>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</si>
  <si>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</si>
  <si>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</si>
  <si>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</si>
  <si>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</si>
  <si>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</si>
  <si>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</si>
  <si>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</si>
  <si>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</si>
  <si>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</si>
  <si>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</si>
  <si>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</si>
  <si>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</si>
  <si>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</si>
  <si>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</si>
  <si>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</si>
  <si>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</si>
  <si>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</si>
  <si>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</si>
  <si>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</si>
  <si>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</si>
  <si>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</si>
  <si>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</si>
  <si>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</si>
  <si>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</si>
  <si>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</si>
  <si>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</si>
  <si>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</si>
  <si>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</si>
  <si>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</si>
  <si>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</si>
  <si>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</si>
  <si>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</si>
  <si>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</si>
  <si>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</si>
  <si>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</si>
  <si>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</si>
  <si>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</si>
  <si>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</si>
  <si>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</si>
  <si>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</si>
  <si>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</si>
  <si>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</si>
  <si>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</si>
  <si>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</si>
  <si>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</si>
  <si>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</si>
  <si>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</si>
  <si>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</si>
  <si>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</si>
  <si>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</si>
  <si>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</si>
  <si>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</si>
  <si>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</si>
  <si>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</si>
  <si>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</si>
  <si>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</si>
  <si>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</si>
  <si>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</si>
  <si>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</si>
  <si>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</si>
  <si>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</si>
  <si>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</si>
  <si>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</si>
  <si>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</si>
  <si>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</si>
  <si>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</si>
  <si>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</si>
  <si>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</si>
  <si>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</si>
  <si>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</si>
  <si>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</si>
  <si>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</si>
  <si>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</si>
  <si>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</si>
  <si>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</si>
  <si>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</si>
  <si>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</si>
  <si>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</si>
  <si>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</si>
  <si>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</si>
  <si>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</si>
  <si>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</si>
  <si>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</si>
  <si>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</si>
  <si>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</si>
  <si>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</si>
  <si>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</si>
  <si>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</si>
  <si>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</si>
  <si>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</si>
  <si>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</si>
  <si>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</si>
  <si>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</si>
  <si>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</si>
  <si>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</si>
  <si>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</si>
  <si>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</si>
  <si>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</si>
  <si>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</si>
  <si>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</si>
  <si>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</si>
  <si>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</si>
  <si>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</si>
  <si>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</si>
  <si>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</si>
  <si>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</si>
  <si>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</si>
  <si>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</si>
  <si>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</si>
  <si>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</si>
  <si>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</si>
  <si>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</si>
  <si>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</si>
  <si>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</si>
  <si>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</si>
  <si>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</si>
  <si>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</si>
  <si>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</si>
  <si>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</si>
  <si>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</si>
  <si>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</si>
  <si>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</si>
  <si>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</si>
  <si>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</si>
  <si>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</si>
  <si>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</si>
  <si>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</si>
  <si>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</si>
  <si>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</si>
  <si>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</si>
  <si>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</si>
  <si>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</si>
  <si>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</si>
  <si>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</si>
  <si>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</si>
  <si>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</si>
  <si>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</si>
  <si>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</si>
  <si>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</si>
  <si>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</si>
  <si>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</si>
  <si>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</si>
  <si>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</si>
  <si>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</si>
  <si>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</si>
  <si>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</si>
  <si>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</si>
  <si>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</si>
  <si>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</si>
  <si>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</si>
  <si>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</si>
  <si>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</si>
  <si>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</si>
  <si>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</si>
  <si>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</si>
  <si>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</si>
  <si>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</si>
  <si>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</si>
  <si>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</si>
  <si>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</si>
  <si>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</si>
  <si>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</si>
  <si>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</si>
  <si>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</si>
  <si>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</si>
  <si>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</si>
  <si>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</si>
  <si>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</si>
  <si>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</si>
  <si>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</si>
  <si>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</si>
  <si>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</si>
  <si>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</si>
  <si>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</si>
  <si>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</si>
  <si>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</si>
  <si>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</si>
  <si>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</si>
  <si>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</si>
  <si>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</si>
  <si>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</si>
  <si>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</si>
  <si>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</si>
  <si>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</si>
  <si>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</si>
  <si>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</si>
  <si>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</si>
  <si>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</si>
  <si>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</si>
  <si>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</si>
  <si>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</si>
  <si>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</si>
  <si>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</si>
  <si>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</si>
  <si>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</si>
  <si>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</si>
  <si>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</si>
  <si>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</si>
  <si>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</si>
  <si>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</si>
  <si>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</si>
  <si>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</si>
  <si>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</si>
  <si>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</si>
  <si>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</si>
  <si>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</si>
  <si>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</si>
  <si>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</si>
  <si>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</si>
  <si>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</si>
  <si>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</si>
  <si>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</si>
  <si>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</si>
  <si>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</si>
  <si>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</si>
  <si>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</si>
  <si>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</si>
  <si>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</si>
  <si>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</si>
  <si>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</si>
  <si>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</si>
  <si>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</si>
  <si>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</si>
  <si>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</si>
  <si>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</si>
  <si>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</si>
  <si>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</si>
  <si>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</si>
  <si>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</si>
  <si>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</si>
  <si>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</si>
  <si>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</si>
  <si>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</si>
  <si>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</si>
  <si>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</si>
  <si>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</si>
  <si>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</si>
  <si>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</si>
  <si>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</si>
  <si>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</si>
  <si>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</si>
  <si>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</si>
  <si>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</si>
  <si>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</si>
  <si>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</si>
  <si>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</si>
  <si>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</si>
  <si>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</si>
  <si>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</si>
  <si>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</si>
  <si>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</si>
  <si>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</si>
  <si>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</si>
  <si>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</si>
  <si>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</si>
  <si>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</si>
  <si>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</si>
  <si>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</si>
  <si>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</si>
  <si>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</si>
  <si>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</si>
  <si>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</si>
  <si>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</si>
  <si>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</si>
  <si>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</si>
  <si>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</si>
  <si>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</si>
  <si>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</si>
  <si>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</si>
  <si>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</si>
  <si>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</si>
  <si>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</si>
  <si>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</si>
  <si>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</si>
  <si>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</si>
  <si>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</si>
  <si>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</si>
  <si>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</si>
  <si>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</si>
  <si>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</si>
  <si>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</si>
  <si>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</si>
  <si>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</si>
  <si>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</si>
  <si>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</si>
  <si>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</si>
  <si>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</si>
  <si>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</si>
  <si>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</si>
  <si>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</si>
  <si>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</si>
  <si>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</si>
  <si>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</si>
  <si>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</si>
  <si>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</si>
  <si>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</si>
  <si>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</si>
  <si>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</si>
  <si>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</si>
  <si>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</si>
  <si>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</si>
  <si>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</si>
  <si>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</si>
  <si>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</si>
  <si>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</si>
  <si>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</si>
  <si>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</si>
  <si>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</si>
  <si>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</si>
  <si>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</si>
  <si>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</si>
  <si>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</si>
  <si>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</si>
  <si>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</si>
  <si>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</si>
  <si>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</si>
  <si>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</si>
  <si>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</si>
  <si>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</si>
  <si>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</si>
  <si>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</si>
  <si>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</si>
  <si>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</si>
  <si>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</si>
  <si>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</si>
  <si>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</si>
  <si>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</si>
  <si>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</si>
  <si>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</si>
  <si>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</si>
  <si>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</si>
  <si>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</si>
  <si>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</si>
  <si>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</si>
  <si>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</si>
  <si>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</si>
  <si>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</si>
  <si>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</si>
  <si>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</si>
  <si>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</si>
  <si>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</si>
  <si>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</si>
  <si>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</si>
  <si>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</si>
  <si>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</si>
  <si>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</si>
  <si>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</si>
  <si>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</si>
  <si>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</si>
  <si>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</si>
  <si>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</si>
  <si>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</si>
  <si>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</si>
  <si>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</si>
  <si>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</si>
  <si>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</si>
  <si>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</si>
  <si>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</si>
  <si>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</si>
  <si>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</si>
  <si>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</si>
  <si>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</si>
  <si>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</si>
  <si>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</si>
  <si>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</si>
  <si>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</si>
  <si>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</si>
  <si>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</si>
  <si>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</si>
  <si>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</si>
  <si>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</si>
  <si>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</si>
  <si>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</si>
  <si>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</si>
  <si>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</si>
  <si>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</si>
  <si>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</si>
  <si>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</si>
  <si>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</si>
  <si>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</si>
  <si>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</si>
  <si>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</si>
  <si>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</si>
  <si>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</si>
  <si>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</si>
  <si>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</si>
  <si>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</si>
  <si>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</si>
  <si>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</si>
  <si>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</si>
  <si>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</si>
  <si>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</si>
  <si>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</si>
  <si>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</si>
  <si>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</si>
  <si>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</si>
  <si>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</si>
  <si>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</si>
  <si>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</si>
  <si>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</si>
  <si>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</si>
  <si>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</si>
  <si>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</si>
  <si>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</si>
  <si>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</si>
  <si>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</si>
  <si>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</si>
  <si>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</si>
  <si>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</si>
  <si>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</si>
  <si>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</si>
  <si>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</si>
  <si>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</si>
  <si>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</si>
  <si>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</si>
  <si>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</si>
  <si>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</si>
  <si>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</si>
  <si>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</si>
  <si>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</si>
  <si>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</si>
  <si>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</si>
  <si>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</si>
  <si>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</si>
  <si>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</si>
  <si>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</si>
  <si>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</si>
  <si>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</si>
  <si>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</si>
  <si>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</si>
  <si>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</si>
  <si>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</si>
  <si>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</si>
  <si>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</si>
  <si>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</si>
  <si>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</si>
  <si>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</si>
  <si>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</si>
  <si>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</si>
  <si>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</si>
  <si>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</si>
  <si>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</si>
  <si>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</si>
  <si>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</si>
  <si>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</si>
  <si>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</si>
  <si>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</si>
  <si>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</si>
  <si>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</si>
  <si>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</si>
  <si>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</si>
  <si>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</si>
  <si>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</si>
  <si>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</si>
  <si>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</si>
  <si>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</si>
  <si>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</si>
  <si>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</si>
  <si>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</si>
  <si>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</si>
  <si>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</si>
  <si>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</si>
  <si>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</si>
  <si>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</si>
  <si>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</si>
  <si>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</si>
  <si>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</si>
  <si>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</si>
  <si>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</si>
  <si>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</si>
  <si>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</si>
  <si>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</si>
  <si>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</si>
  <si>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</si>
  <si>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</si>
  <si>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</si>
  <si>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</si>
  <si>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</si>
  <si>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</si>
  <si>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</si>
  <si>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</si>
  <si>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</si>
  <si>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</si>
  <si>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</si>
  <si>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</si>
  <si>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</si>
  <si>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</si>
  <si>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</si>
  <si>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</si>
  <si>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</si>
  <si>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</si>
  <si>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</si>
  <si>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</si>
  <si>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</si>
  <si>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</si>
  <si>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</si>
  <si>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</si>
  <si>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</si>
  <si>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</si>
  <si>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</si>
  <si>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</si>
  <si>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</si>
  <si>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</si>
  <si>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</si>
  <si>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</si>
  <si>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</si>
  <si>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</si>
  <si>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</si>
  <si>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</si>
  <si>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</si>
  <si>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</si>
  <si>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</si>
  <si>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</si>
  <si>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</si>
  <si>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</si>
  <si>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</si>
  <si>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</si>
  <si>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</si>
  <si>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</si>
  <si>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</si>
  <si>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</si>
  <si>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</si>
  <si>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</si>
  <si>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</si>
  <si>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</si>
  <si>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</si>
  <si>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</si>
  <si>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</si>
  <si>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</si>
  <si>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</si>
  <si>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</si>
  <si>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</si>
  <si>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</si>
  <si>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</si>
  <si>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</si>
  <si>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</si>
  <si>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</si>
  <si>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</si>
  <si>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</si>
  <si>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</si>
  <si>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</si>
  <si>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</si>
  <si>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</si>
  <si>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</si>
  <si>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</si>
  <si>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</si>
  <si>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</si>
  <si>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</si>
  <si>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</si>
  <si>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</si>
  <si>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</si>
  <si>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</si>
  <si>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</si>
  <si>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</si>
  <si>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</si>
  <si>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</si>
  <si>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</si>
  <si>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</si>
  <si>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</si>
  <si>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</si>
  <si>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</si>
  <si>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</si>
  <si>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</si>
  <si>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</si>
  <si>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</si>
  <si>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</si>
  <si>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</si>
  <si>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</si>
  <si>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</si>
  <si>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</si>
  <si>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</si>
  <si>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</si>
  <si>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</si>
  <si>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</si>
  <si>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</si>
  <si>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</si>
  <si>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</si>
  <si>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</si>
  <si>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</si>
  <si>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</si>
  <si>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</si>
  <si>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</si>
  <si>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</si>
  <si>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</si>
  <si>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</si>
  <si>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</si>
  <si>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</si>
  <si>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</si>
  <si>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</si>
  <si>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</si>
  <si>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</si>
  <si>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</si>
  <si>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</si>
  <si>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</si>
  <si>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</si>
  <si>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</si>
  <si>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</si>
  <si>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</si>
  <si>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</si>
  <si>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</si>
  <si>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</si>
  <si>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</si>
  <si>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</si>
  <si>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</si>
  <si>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</si>
  <si>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</si>
  <si>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</si>
  <si>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</si>
  <si>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</si>
  <si>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</si>
  <si>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</si>
  <si>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</si>
  <si>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</si>
  <si>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</si>
  <si>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</si>
  <si>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</si>
  <si>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</si>
  <si>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</si>
  <si>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</si>
  <si>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</si>
  <si>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</si>
  <si>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</si>
  <si>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</si>
  <si>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</si>
  <si>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</si>
  <si>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</si>
  <si>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</si>
  <si>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</si>
  <si>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</si>
  <si>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</si>
  <si>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</si>
  <si>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</si>
  <si>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</si>
  <si>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</si>
  <si>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</si>
  <si>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</si>
  <si>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</si>
  <si>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</si>
  <si>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</si>
  <si>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</si>
  <si>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</si>
  <si>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</si>
  <si>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</si>
  <si>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</si>
  <si>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</si>
  <si>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</si>
  <si>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</si>
  <si>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</si>
  <si>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</si>
  <si>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</si>
  <si>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</si>
  <si>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</si>
  <si>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</si>
  <si>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</si>
  <si>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</si>
  <si>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</si>
  <si>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</si>
  <si>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</si>
  <si>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</si>
  <si>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</si>
  <si>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</si>
  <si>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</si>
  <si>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</si>
  <si>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</si>
  <si>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</si>
  <si>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</si>
  <si>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</si>
  <si>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</si>
  <si>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</si>
  <si>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</si>
  <si>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</si>
  <si>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</si>
  <si>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</si>
  <si>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</si>
  <si>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</si>
  <si>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</si>
  <si>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</si>
  <si>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</si>
  <si>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</si>
  <si>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</si>
  <si>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</si>
  <si>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</si>
  <si>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</si>
  <si>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</si>
  <si>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</si>
  <si>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</si>
  <si>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</si>
  <si>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</si>
  <si>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</si>
  <si>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</si>
  <si>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</si>
  <si>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</si>
  <si>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</si>
  <si>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</si>
  <si>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</si>
  <si>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</si>
  <si>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</si>
  <si>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</si>
  <si>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</si>
  <si>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</si>
  <si>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</si>
  <si>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</si>
  <si>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</si>
  <si>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</si>
  <si>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</si>
  <si>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</si>
  <si>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</si>
  <si>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</si>
  <si>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</si>
  <si>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</si>
  <si>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</si>
  <si>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</si>
  <si>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</si>
  <si>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</si>
  <si>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</si>
  <si>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</si>
  <si>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</si>
  <si>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</si>
  <si>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</si>
  <si>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</si>
  <si>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</si>
  <si>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</si>
  <si>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</si>
  <si>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</si>
  <si>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</si>
  <si>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</si>
  <si>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</si>
  <si>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</si>
  <si>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</si>
  <si>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</si>
  <si>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</si>
  <si>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</si>
  <si>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</si>
  <si>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</si>
  <si>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</si>
  <si>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</si>
  <si>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</si>
  <si>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</si>
  <si>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</si>
  <si>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</si>
  <si>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</si>
  <si>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</si>
  <si>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</si>
  <si>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</si>
  <si>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</si>
  <si>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</si>
  <si>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</si>
  <si>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</si>
  <si>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</si>
  <si>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</si>
  <si>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</si>
  <si>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</si>
  <si>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</si>
  <si>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</si>
  <si>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</si>
  <si>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</si>
  <si>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</si>
  <si>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</si>
  <si>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</si>
  <si>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</si>
  <si>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</si>
  <si>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</si>
  <si>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</si>
  <si>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</si>
  <si>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</si>
  <si>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</si>
  <si>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</si>
  <si>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</si>
  <si>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</si>
  <si>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</si>
  <si>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</si>
  <si>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</si>
  <si>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</si>
  <si>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</si>
  <si>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</si>
  <si>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</si>
  <si>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</si>
  <si>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</si>
  <si>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</si>
  <si>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</si>
  <si>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</si>
  <si>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</si>
  <si>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</si>
  <si>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</si>
  <si>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</si>
  <si>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</si>
  <si>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</si>
  <si>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</si>
  <si>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</si>
  <si>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</si>
  <si>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</si>
  <si>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</si>
  <si>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</si>
  <si>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</si>
  <si>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</si>
  <si>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</si>
  <si>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</si>
  <si>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</si>
  <si>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</si>
  <si>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</si>
  <si>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</si>
  <si>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</si>
  <si>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</si>
  <si>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</si>
  <si>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</si>
  <si>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</si>
  <si>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</si>
  <si>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</si>
  <si>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</si>
  <si>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</si>
  <si>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</si>
  <si>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</si>
  <si>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</si>
  <si>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</si>
  <si>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</si>
  <si>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</si>
  <si>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</si>
  <si>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</si>
  <si>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</si>
  <si>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</si>
  <si>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</si>
  <si>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</si>
  <si>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</si>
  <si>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</si>
  <si>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</si>
  <si>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</si>
  <si>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</si>
  <si>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</si>
  <si>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</si>
  <si>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</si>
  <si>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</si>
  <si>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</si>
  <si>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</si>
  <si>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</si>
  <si>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</si>
  <si>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</si>
  <si>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</si>
  <si>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</si>
  <si>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</si>
  <si>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</si>
  <si>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</si>
  <si>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</si>
  <si>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</si>
  <si>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</si>
  <si>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</si>
  <si>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</si>
  <si>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</si>
  <si>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</si>
  <si>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</si>
  <si>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</si>
  <si>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</si>
  <si>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</si>
  <si>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</si>
  <si>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</si>
  <si>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</si>
  <si>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</si>
  <si>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</si>
  <si>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</si>
  <si>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</si>
  <si>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</si>
  <si>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</si>
  <si>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</si>
  <si>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</si>
  <si>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</si>
  <si>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</si>
  <si>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</si>
  <si>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</si>
  <si>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</si>
  <si>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</si>
  <si>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</si>
  <si>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</si>
  <si>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</si>
  <si>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</si>
  <si>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</si>
  <si>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</si>
  <si>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</si>
  <si>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</si>
  <si>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</si>
  <si>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</si>
  <si>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</si>
  <si>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</si>
  <si>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</si>
  <si>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</si>
  <si>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</si>
  <si>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</si>
  <si>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</si>
  <si>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</si>
  <si>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</si>
  <si>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</si>
  <si>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</si>
  <si>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</si>
  <si>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</si>
  <si>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</si>
  <si>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</si>
  <si>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</si>
  <si>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</si>
  <si>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</si>
  <si>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</si>
  <si>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</si>
  <si>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</si>
  <si>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</si>
  <si>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</si>
  <si>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</si>
  <si>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</si>
  <si>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</si>
  <si>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</si>
  <si>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</si>
  <si>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</si>
  <si>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</si>
  <si>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</si>
  <si>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</si>
  <si>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</si>
  <si>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</si>
  <si>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</si>
  <si>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</si>
  <si>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</si>
  <si>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</si>
  <si>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</si>
  <si>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</si>
  <si>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</si>
  <si>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</si>
  <si>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</si>
  <si>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</si>
  <si>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</si>
  <si>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</si>
  <si>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</si>
  <si>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</si>
  <si>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</si>
  <si>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</si>
  <si>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</si>
  <si>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</si>
  <si>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</si>
  <si>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</si>
  <si>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</si>
  <si>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</si>
  <si>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</si>
  <si>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</si>
  <si>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</si>
  <si>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</si>
  <si>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</si>
  <si>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</si>
  <si>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</si>
  <si>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</si>
  <si>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</si>
  <si>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</si>
  <si>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</si>
  <si>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</si>
  <si>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</si>
  <si>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</si>
  <si>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</si>
  <si>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</si>
  <si>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</si>
  <si>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</si>
  <si>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</si>
  <si>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</si>
  <si>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</si>
  <si>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</si>
  <si>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</si>
  <si>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</si>
  <si>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</si>
  <si>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</si>
  <si>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</si>
  <si>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</si>
  <si>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</si>
  <si>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</si>
  <si>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</si>
  <si>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</si>
  <si>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</si>
  <si>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</si>
  <si>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</si>
  <si>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</si>
  <si>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</si>
  <si>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</si>
  <si>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</si>
  <si>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</si>
  <si>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</si>
  <si>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</si>
  <si>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</si>
  <si>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</si>
  <si>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</si>
  <si>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</si>
  <si>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</si>
  <si>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</si>
  <si>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</si>
  <si>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</si>
  <si>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</si>
  <si>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</si>
  <si>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</si>
  <si>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</si>
  <si>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</si>
  <si>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</si>
  <si>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</si>
  <si>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</si>
  <si>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</si>
  <si>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</si>
  <si>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</si>
  <si>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</si>
  <si>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</si>
  <si>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</si>
  <si>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</si>
  <si>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</si>
  <si>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</si>
  <si>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</si>
  <si>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</si>
  <si>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</si>
  <si>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</si>
  <si>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</si>
  <si>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</si>
  <si>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</si>
  <si>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</si>
  <si>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</si>
  <si>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</si>
  <si>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</si>
  <si>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</si>
  <si>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</si>
  <si>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</si>
  <si>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</si>
  <si>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</si>
  <si>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</si>
  <si>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</si>
  <si>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</si>
  <si>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</si>
  <si>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</si>
  <si>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</si>
  <si>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</si>
  <si>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</si>
  <si>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</si>
  <si>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</si>
  <si>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</si>
  <si>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</si>
  <si>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</si>
  <si>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</si>
  <si>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</si>
  <si>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</si>
  <si>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</si>
  <si>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</si>
  <si>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</si>
  <si>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</si>
  <si>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</si>
  <si>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</si>
  <si>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</si>
  <si>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</si>
  <si>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</si>
  <si>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</si>
  <si>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</si>
  <si>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</si>
  <si>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</si>
  <si>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</si>
  <si>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</si>
  <si>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</si>
  <si>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</si>
  <si>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</si>
  <si>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</si>
  <si>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</si>
  <si>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</si>
  <si>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</si>
  <si>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</si>
  <si>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</si>
  <si>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</si>
  <si>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</si>
  <si>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</si>
  <si>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</si>
  <si>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</si>
  <si>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</si>
  <si>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</si>
  <si>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</si>
  <si>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</si>
  <si>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</si>
  <si>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</si>
  <si>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</si>
  <si>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</si>
  <si>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</si>
  <si>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</si>
  <si>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</si>
  <si>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</si>
  <si>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</si>
  <si>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</si>
  <si>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</si>
  <si>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</si>
  <si>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</si>
  <si>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</si>
  <si>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</si>
  <si>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</si>
  <si>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</si>
  <si>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</si>
  <si>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</si>
  <si>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</si>
  <si>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</si>
  <si>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</si>
  <si>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</si>
  <si>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</si>
  <si>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</si>
  <si>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</si>
  <si>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</si>
  <si>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</si>
  <si>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</si>
  <si>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</si>
  <si>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</si>
  <si>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</si>
  <si>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</si>
  <si>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</si>
  <si>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</si>
  <si>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</si>
  <si>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</si>
  <si>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</si>
  <si>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</si>
  <si>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</si>
  <si>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</si>
  <si>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</si>
  <si>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</si>
  <si>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</si>
  <si>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</si>
  <si>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</si>
  <si>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</si>
  <si>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</si>
  <si>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</si>
  <si>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</si>
  <si>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</si>
  <si>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</si>
  <si>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</si>
  <si>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</si>
  <si>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</si>
  <si>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</si>
  <si>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</si>
  <si>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</si>
  <si>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</si>
  <si>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</si>
  <si>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</si>
  <si>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</si>
  <si>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</si>
  <si>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</si>
  <si>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</si>
  <si>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</si>
  <si>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</si>
  <si>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</si>
  <si>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</si>
  <si>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</si>
  <si>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</si>
  <si>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</si>
  <si>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</si>
  <si>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</si>
  <si>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</si>
  <si>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</si>
  <si>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</si>
  <si>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</si>
  <si>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</si>
  <si>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</si>
  <si>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</si>
  <si>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</si>
  <si>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</si>
  <si>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</si>
  <si>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</si>
  <si>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</si>
  <si>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</si>
  <si>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</si>
  <si>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</si>
  <si>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</si>
  <si>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</si>
  <si>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</si>
  <si>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</si>
  <si>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</si>
  <si>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</si>
  <si>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</si>
  <si>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</si>
  <si>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</si>
  <si>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</si>
  <si>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</si>
  <si>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</si>
  <si>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</si>
  <si>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</si>
  <si>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</si>
  <si>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</si>
  <si>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</si>
  <si>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</si>
  <si>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</si>
  <si>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</si>
  <si>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</si>
  <si>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</si>
  <si>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</si>
  <si>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</si>
  <si>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</si>
  <si>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</si>
  <si>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</si>
  <si>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</si>
  <si>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</si>
  <si>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</si>
  <si>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</si>
  <si>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</si>
  <si>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</si>
  <si>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</si>
  <si>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</si>
  <si>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</si>
  <si>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</si>
  <si>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</si>
  <si>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</si>
  <si>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</si>
  <si>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</si>
  <si>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</si>
  <si>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</si>
  <si>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</si>
  <si>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</si>
  <si>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</si>
  <si>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</si>
  <si>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</si>
  <si>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</si>
  <si>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</si>
  <si>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</si>
  <si>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</si>
  <si>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</si>
  <si>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</si>
  <si>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</si>
  <si>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</si>
  <si>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</si>
  <si>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</si>
  <si>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</si>
  <si>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</si>
  <si>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</si>
  <si>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</si>
  <si>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</si>
  <si>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</si>
  <si>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</si>
  <si>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</si>
  <si>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</si>
  <si>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</si>
  <si>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</si>
  <si>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</si>
  <si>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</si>
  <si>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</si>
  <si>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</si>
  <si>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</si>
  <si>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</si>
  <si>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</si>
  <si>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</si>
  <si>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</si>
  <si>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</si>
  <si>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</si>
  <si>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</si>
  <si>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</si>
  <si>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</si>
  <si>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</si>
  <si>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</si>
  <si>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</si>
  <si>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</si>
  <si>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</si>
  <si>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</si>
  <si>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</si>
  <si>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</si>
  <si>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</si>
  <si>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</si>
  <si>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</si>
  <si>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</si>
  <si>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</si>
  <si>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</si>
  <si>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</si>
  <si>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</si>
  <si>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</si>
  <si>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</si>
  <si>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</si>
  <si>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</si>
  <si>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</si>
  <si>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</si>
  <si>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</si>
  <si>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</si>
  <si>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</si>
  <si>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</si>
  <si>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</si>
  <si>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</si>
  <si>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</si>
  <si>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</si>
  <si>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</si>
  <si>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</si>
  <si>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</si>
  <si>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</si>
  <si>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</si>
  <si>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</si>
  <si>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</si>
  <si>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</si>
  <si>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</si>
  <si>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</si>
  <si>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</si>
  <si>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</si>
  <si>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</si>
  <si>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</si>
  <si>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</si>
  <si>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</si>
  <si>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</si>
  <si>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</si>
  <si>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</si>
  <si>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</si>
  <si>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</si>
  <si>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</si>
  <si>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</si>
  <si>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</si>
  <si>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</si>
  <si>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</si>
  <si>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</si>
  <si>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</si>
  <si>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</si>
  <si>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</si>
  <si>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</si>
  <si>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</si>
  <si>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</si>
  <si>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</si>
  <si>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</si>
  <si>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</si>
  <si>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</si>
  <si>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</si>
  <si>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</si>
  <si>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</si>
  <si>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</si>
  <si>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</si>
  <si>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</si>
  <si>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</si>
  <si>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</si>
  <si>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</si>
  <si>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</si>
  <si>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</si>
  <si>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</si>
  <si>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</si>
  <si>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</si>
  <si>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</si>
  <si>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</si>
  <si>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</si>
  <si>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</si>
  <si>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</si>
  <si>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</si>
  <si>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</si>
  <si>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</si>
  <si>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</si>
  <si>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</si>
  <si>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</si>
  <si>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</si>
  <si>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</si>
  <si>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</si>
  <si>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</si>
  <si>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</si>
  <si>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</si>
  <si>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</si>
  <si>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</si>
  <si>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</si>
  <si>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</si>
  <si>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</si>
  <si>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</si>
  <si>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</si>
  <si>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</si>
  <si>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</si>
  <si>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</si>
  <si>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</si>
  <si>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</si>
  <si>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</si>
  <si>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</si>
  <si>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</si>
  <si>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</si>
  <si>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</si>
  <si>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</si>
  <si>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</si>
  <si>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</si>
  <si>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</si>
  <si>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</si>
  <si>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</si>
  <si>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</si>
  <si>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</si>
  <si>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</si>
  <si>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</si>
  <si>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</si>
  <si>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</si>
  <si>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</si>
  <si>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</si>
  <si>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</si>
  <si>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</si>
  <si>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</si>
  <si>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</si>
  <si>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</si>
  <si>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</si>
  <si>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</si>
  <si>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</si>
  <si>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</si>
  <si>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</si>
  <si>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</si>
  <si>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</si>
  <si>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</si>
  <si>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</si>
  <si>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</si>
  <si>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</si>
  <si>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</si>
  <si>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</si>
  <si>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</si>
  <si>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</si>
  <si>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</si>
  <si>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</si>
  <si>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</si>
  <si>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</si>
  <si>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</si>
  <si>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</si>
  <si>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</si>
  <si>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</si>
  <si>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</si>
  <si>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</si>
  <si>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</si>
  <si>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</si>
  <si>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</si>
  <si>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</si>
  <si>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</si>
  <si>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</si>
  <si>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</si>
  <si>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</si>
  <si>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</si>
  <si>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</si>
  <si>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</si>
  <si>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</si>
  <si>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</si>
  <si>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</si>
  <si>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</si>
  <si>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</si>
  <si>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</si>
  <si>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</si>
  <si>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</si>
  <si>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</si>
  <si>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</si>
  <si>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</si>
  <si>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</si>
  <si>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</si>
  <si>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</si>
  <si>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</si>
  <si>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</si>
  <si>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</si>
  <si>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</si>
  <si>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</si>
  <si>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</si>
  <si>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</si>
  <si>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</si>
  <si>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</si>
  <si>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</si>
  <si>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</si>
  <si>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</si>
  <si>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</si>
  <si>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</si>
  <si>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</si>
  <si>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</si>
  <si>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</si>
  <si>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</si>
  <si>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</si>
  <si>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</si>
  <si>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</si>
  <si>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</si>
  <si>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</si>
  <si>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</si>
  <si>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</si>
  <si>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</si>
  <si>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</si>
  <si>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</si>
  <si>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</si>
  <si>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</si>
  <si>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</si>
  <si>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</si>
  <si>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</si>
  <si>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</si>
  <si>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</si>
  <si>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</si>
  <si>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</si>
  <si>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</si>
  <si>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</si>
  <si>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</si>
  <si>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</si>
  <si>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</si>
  <si>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</si>
  <si>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</si>
  <si>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</si>
  <si>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</si>
  <si>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</si>
  <si>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</si>
  <si>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</si>
  <si>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</si>
  <si>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</si>
  <si>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</si>
  <si>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</si>
  <si>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</si>
  <si>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</si>
  <si>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</si>
  <si>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</si>
  <si>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</si>
  <si>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</si>
  <si>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</si>
  <si>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</si>
  <si>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</si>
  <si>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</si>
  <si>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</si>
  <si>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</si>
  <si>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</si>
  <si>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</si>
  <si>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</si>
  <si>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</si>
  <si>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</si>
  <si>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</si>
  <si>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</si>
  <si>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</si>
  <si>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</si>
  <si>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</si>
  <si>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</si>
  <si>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</si>
  <si>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</si>
  <si>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</si>
  <si>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</si>
  <si>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</si>
  <si>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</si>
  <si>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</si>
  <si>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</si>
  <si>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</si>
  <si>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</si>
  <si>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</si>
  <si>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</si>
  <si>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</si>
  <si>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</si>
  <si>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</si>
  <si>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</si>
  <si>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</si>
  <si>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</si>
  <si>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</si>
  <si>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</si>
  <si>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</si>
  <si>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</si>
  <si>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</si>
  <si>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</si>
  <si>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</si>
  <si>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</si>
  <si>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</si>
  <si>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</si>
  <si>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</si>
  <si>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</si>
  <si>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</si>
  <si>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</si>
  <si>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</si>
  <si>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</si>
  <si>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</si>
  <si>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</si>
  <si>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</si>
  <si>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</si>
  <si>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</si>
  <si>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</si>
  <si>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</si>
  <si>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</si>
  <si>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</si>
  <si>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</si>
  <si>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</si>
  <si>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</si>
  <si>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</si>
  <si>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</si>
  <si>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</si>
  <si>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</si>
  <si>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</si>
  <si>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</si>
  <si>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</si>
  <si>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</si>
  <si>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</si>
  <si>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</si>
  <si>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</si>
  <si>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</si>
  <si>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</si>
  <si>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</si>
  <si>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</si>
  <si>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</si>
  <si>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</si>
  <si>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</si>
  <si>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</si>
  <si>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</si>
  <si>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</si>
  <si>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</si>
  <si>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</si>
  <si>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</si>
  <si>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</si>
  <si>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</si>
  <si>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</si>
  <si>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</si>
  <si>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</si>
  <si>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</si>
  <si>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</si>
  <si>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</si>
  <si>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</si>
  <si>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</si>
  <si>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</si>
  <si>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</si>
  <si>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</si>
  <si>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</si>
  <si>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</si>
  <si>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</si>
  <si>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</si>
  <si>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</si>
  <si>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</si>
  <si>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</si>
  <si>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</si>
  <si>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</si>
  <si>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</si>
  <si>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</si>
  <si>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</si>
  <si>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</si>
  <si>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</si>
  <si>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</si>
  <si>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</si>
  <si>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</si>
  <si>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</si>
  <si>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</si>
  <si>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</si>
  <si>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</si>
  <si>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</si>
  <si>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</si>
  <si>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</si>
  <si>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</si>
  <si>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</si>
  <si>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</si>
  <si>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</si>
  <si>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</si>
  <si>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</si>
  <si>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</si>
  <si>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</si>
  <si>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</si>
  <si>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</si>
  <si>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</si>
  <si>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</si>
  <si>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</si>
  <si>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</si>
  <si>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</si>
  <si>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</si>
  <si>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</si>
  <si>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</si>
  <si>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</si>
  <si>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</si>
  <si>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</si>
  <si>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</si>
  <si>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</si>
  <si>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</si>
  <si>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</si>
  <si>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</si>
  <si>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</si>
  <si>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</si>
  <si>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</si>
  <si>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</si>
  <si>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</si>
  <si>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</si>
  <si>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</si>
  <si>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</si>
  <si>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</si>
  <si>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</si>
  <si>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</si>
  <si>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</si>
  <si>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</si>
  <si>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</si>
  <si>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</si>
  <si>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</si>
  <si>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</si>
  <si>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</si>
  <si>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</si>
  <si>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</si>
  <si>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</si>
  <si>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</si>
  <si>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</si>
  <si>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</si>
  <si>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</si>
  <si>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</si>
  <si>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</si>
  <si>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</si>
  <si>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</si>
  <si>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</si>
  <si>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</si>
  <si>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</si>
  <si>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</si>
  <si>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</si>
  <si>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</si>
  <si>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</si>
  <si>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</si>
  <si>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</si>
  <si>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</si>
  <si>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</si>
  <si>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</si>
  <si>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</si>
  <si>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</si>
  <si>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</si>
  <si>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</si>
  <si>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</si>
  <si>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</si>
  <si>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</si>
  <si>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</si>
  <si>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</si>
  <si>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</si>
  <si>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</si>
  <si>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</si>
  <si>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</si>
  <si>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</si>
  <si>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</si>
  <si>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</si>
  <si>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</si>
  <si>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</si>
  <si>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</si>
  <si>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</si>
  <si>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</si>
  <si>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</si>
  <si>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</si>
  <si>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</si>
  <si>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</si>
  <si>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</si>
  <si>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</si>
  <si>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</si>
  <si>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</si>
  <si>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</si>
  <si>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</si>
  <si>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</si>
  <si>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</si>
  <si>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</si>
  <si>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</si>
  <si>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</si>
  <si>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</si>
  <si>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</si>
  <si>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</si>
  <si>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</si>
  <si>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</si>
  <si>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</si>
  <si>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</si>
  <si>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</si>
  <si>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</si>
  <si>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</si>
  <si>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</si>
  <si>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</si>
  <si>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</si>
  <si>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</si>
  <si>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</si>
  <si>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</si>
  <si>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</si>
  <si>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</si>
  <si>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</si>
  <si>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</si>
  <si>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</si>
  <si>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</si>
  <si>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</si>
  <si>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</si>
  <si>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</si>
  <si>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</si>
  <si>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</si>
  <si>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</si>
  <si>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</si>
  <si>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</si>
  <si>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</si>
  <si>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</si>
  <si>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</si>
  <si>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</si>
  <si>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</si>
  <si>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</si>
  <si>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</si>
  <si>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</si>
  <si>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</si>
  <si>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</si>
  <si>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</si>
  <si>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</si>
  <si>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</si>
  <si>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</si>
  <si>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</si>
  <si>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</si>
  <si>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</si>
  <si>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</si>
  <si>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</si>
  <si>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</si>
  <si>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</si>
  <si>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</si>
  <si>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</si>
  <si>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</si>
  <si>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</si>
  <si>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</si>
  <si>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</si>
  <si>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</si>
  <si>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</si>
  <si>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</si>
  <si>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</si>
  <si>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</si>
  <si>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</si>
  <si>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</si>
  <si>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</si>
  <si>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</si>
  <si>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</si>
  <si>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</si>
  <si>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</si>
  <si>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</si>
  <si>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</si>
  <si>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</si>
  <si>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</si>
  <si>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</si>
  <si>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</si>
  <si>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</si>
  <si>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</si>
  <si>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</si>
  <si>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</si>
  <si>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</si>
  <si>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</si>
  <si>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</si>
  <si>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</si>
  <si>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</si>
  <si>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</si>
  <si>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</si>
  <si>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</si>
  <si>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</si>
  <si>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</si>
  <si>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</si>
  <si>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</si>
  <si>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</si>
  <si>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</si>
  <si>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</si>
  <si>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</si>
  <si>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</si>
  <si>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</si>
  <si>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</si>
  <si>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</si>
  <si>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</si>
  <si>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</si>
  <si>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</si>
  <si>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</si>
  <si>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</si>
  <si>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</si>
  <si>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</si>
  <si>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</si>
  <si>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</si>
  <si>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</si>
  <si>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</si>
  <si>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</si>
  <si>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</si>
  <si>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</si>
  <si>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</si>
  <si>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</si>
  <si>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</si>
  <si>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</si>
  <si>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</si>
  <si>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</si>
  <si>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</si>
  <si>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</si>
  <si>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</si>
  <si>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</si>
  <si>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</si>
  <si>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</si>
  <si>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</si>
  <si>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</si>
  <si>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</si>
  <si>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</si>
  <si>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</si>
  <si>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</si>
  <si>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</si>
  <si>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</si>
  <si>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</si>
  <si>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</si>
  <si>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</si>
  <si>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</si>
  <si>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</si>
  <si>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</si>
  <si>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</si>
  <si>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</si>
  <si>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</si>
  <si>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</si>
  <si>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</si>
  <si>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</si>
  <si>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</si>
  <si>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</si>
  <si>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</si>
  <si>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</si>
  <si>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</si>
  <si>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</si>
  <si>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</si>
  <si>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</si>
  <si>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</si>
  <si>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</si>
  <si>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</si>
  <si>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</si>
  <si>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</si>
  <si>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</si>
  <si>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</si>
  <si>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</si>
  <si>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</si>
  <si>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</si>
  <si>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</si>
  <si>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</si>
  <si>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</si>
  <si>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</si>
  <si>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</si>
  <si>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</si>
  <si>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</si>
  <si>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</si>
  <si>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</si>
  <si>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</si>
  <si>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</si>
  <si>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</si>
  <si>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</si>
  <si>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</si>
  <si>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</si>
  <si>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</si>
  <si>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</si>
  <si>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</si>
  <si>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</si>
  <si>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</si>
  <si>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</si>
  <si>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</si>
  <si>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</si>
  <si>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</si>
  <si>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</si>
  <si>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</si>
  <si>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</si>
  <si>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</si>
  <si>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</si>
  <si>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</si>
  <si>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</si>
  <si>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</si>
  <si>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</si>
  <si>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</si>
  <si>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</si>
  <si>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</si>
  <si>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</si>
  <si>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</si>
  <si>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</si>
  <si>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</si>
  <si>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</si>
  <si>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</si>
  <si>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</si>
  <si>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</si>
  <si>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</si>
  <si>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</si>
  <si>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</si>
  <si>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</si>
  <si>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</si>
  <si>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</si>
  <si>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</si>
  <si>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</si>
  <si>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</si>
  <si>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</si>
  <si>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</si>
  <si>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</si>
  <si>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</si>
  <si>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</si>
  <si>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</si>
  <si>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</si>
  <si>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</si>
  <si>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</si>
  <si>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</si>
  <si>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</si>
  <si>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</si>
  <si>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</si>
  <si>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</si>
  <si>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</si>
  <si>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</si>
  <si>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</si>
  <si>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</si>
  <si>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</si>
  <si>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</si>
  <si>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</si>
  <si>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</si>
  <si>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</si>
  <si>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</si>
  <si>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</si>
  <si>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</si>
  <si>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</si>
  <si>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</si>
  <si>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</si>
  <si>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</si>
  <si>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</si>
  <si>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</si>
  <si>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</si>
  <si>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</si>
  <si>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</si>
  <si>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</si>
  <si>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</si>
  <si>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</si>
  <si>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</si>
  <si>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</si>
  <si>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</si>
  <si>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</si>
  <si>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</si>
  <si>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</si>
  <si>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</si>
  <si>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</si>
  <si>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</si>
  <si>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</si>
  <si>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</si>
  <si>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</si>
  <si>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</si>
  <si>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</si>
  <si>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</si>
  <si>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</si>
  <si>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</si>
  <si>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</si>
  <si>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</si>
  <si>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</si>
  <si>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</si>
  <si>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</si>
  <si>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</si>
  <si>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</si>
  <si>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</si>
  <si>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</si>
  <si>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</si>
  <si>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</si>
  <si>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</si>
  <si>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</si>
  <si>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</si>
  <si>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</si>
  <si>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</si>
  <si>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</si>
  <si>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</si>
  <si>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</si>
  <si>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</si>
  <si>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</si>
  <si>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</si>
  <si>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</si>
  <si>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</si>
  <si>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</si>
  <si>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</si>
  <si>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</si>
  <si>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</si>
  <si>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</si>
  <si>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</si>
  <si>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</si>
  <si>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</si>
  <si>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</si>
  <si>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</si>
  <si>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</si>
  <si>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</si>
  <si>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</si>
  <si>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</si>
  <si>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</si>
  <si>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</si>
  <si>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</si>
  <si>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</si>
  <si>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</si>
  <si>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</si>
  <si>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</si>
  <si>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</si>
  <si>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</si>
  <si>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</si>
  <si>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</si>
  <si>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</si>
  <si>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</si>
  <si>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</si>
  <si>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</si>
  <si>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</si>
  <si>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</si>
  <si>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</si>
  <si>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</si>
  <si>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</si>
  <si>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</si>
  <si>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</si>
  <si>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</si>
  <si>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</si>
  <si>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</si>
  <si>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</si>
  <si>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</si>
  <si>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</si>
  <si>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</si>
  <si>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</si>
  <si>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</si>
  <si>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</si>
  <si>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</si>
  <si>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</si>
  <si>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</si>
  <si>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</si>
  <si>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</si>
  <si>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</si>
  <si>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</si>
  <si>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</si>
  <si>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</si>
  <si>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</si>
  <si>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</si>
  <si>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</si>
  <si>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</si>
  <si>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</si>
  <si>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</si>
  <si>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</si>
  <si>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</si>
  <si>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</si>
  <si>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</si>
  <si>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</si>
  <si>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</si>
  <si>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</si>
  <si>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</si>
  <si>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</si>
  <si>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</si>
  <si>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</si>
  <si>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</si>
  <si>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</si>
  <si>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</si>
  <si>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</si>
  <si>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</si>
  <si>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</si>
  <si>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</si>
  <si>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</si>
  <si>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</si>
  <si>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</si>
  <si>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</si>
  <si>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</si>
  <si>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</si>
  <si>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</si>
  <si>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</si>
  <si>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</si>
  <si>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</si>
  <si>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</si>
  <si>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</si>
  <si>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</si>
  <si>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</si>
  <si>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</si>
  <si>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</si>
  <si>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</si>
  <si>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</si>
  <si>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</si>
  <si>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</si>
  <si>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</si>
  <si>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</si>
  <si>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</si>
  <si>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</si>
  <si>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</si>
  <si>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</si>
  <si>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</si>
  <si>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</si>
  <si>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</si>
  <si>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</si>
  <si>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</si>
  <si>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</si>
  <si>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</si>
  <si>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</si>
  <si>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</si>
  <si>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</si>
  <si>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</si>
  <si>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</si>
  <si>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</si>
  <si>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</si>
  <si>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</si>
  <si>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</si>
  <si>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</si>
  <si>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</si>
  <si>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</si>
  <si>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</si>
  <si>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</si>
  <si>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</si>
  <si>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</si>
  <si>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</si>
  <si>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</si>
  <si>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</si>
  <si>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</si>
  <si>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</si>
  <si>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</si>
  <si>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</si>
  <si>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</si>
  <si>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</si>
  <si>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</si>
  <si>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</si>
  <si>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</si>
  <si>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</si>
  <si>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</si>
  <si>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</si>
  <si>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</si>
  <si>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</si>
  <si>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</si>
  <si>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</si>
  <si>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</si>
  <si>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</si>
  <si>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</si>
  <si>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</si>
  <si>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</si>
  <si>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</si>
  <si>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</si>
  <si>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</si>
  <si>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</si>
  <si>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</si>
  <si>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</si>
  <si>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</si>
  <si>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</si>
  <si>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</si>
  <si>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</si>
  <si>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</si>
  <si>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</si>
  <si>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</si>
  <si>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</si>
  <si>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</si>
  <si>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</si>
  <si>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</si>
  <si>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</si>
  <si>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</si>
  <si>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</si>
  <si>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</si>
  <si>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</si>
  <si>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</si>
  <si>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</si>
  <si>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</si>
  <si>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</si>
  <si>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</si>
  <si>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</si>
  <si>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</si>
  <si>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</si>
  <si>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</si>
  <si>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</si>
  <si>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</si>
  <si>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</si>
  <si>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</si>
  <si>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</si>
  <si>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</si>
  <si>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</si>
  <si>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</si>
  <si>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</si>
  <si>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</si>
  <si>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</si>
  <si>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</si>
  <si>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</si>
  <si>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</si>
  <si>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</si>
  <si>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</si>
  <si>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</si>
  <si>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</si>
  <si>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</si>
  <si>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</si>
  <si>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</si>
  <si>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</si>
  <si>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</si>
  <si>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</si>
  <si>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</si>
  <si>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</si>
  <si>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</si>
  <si>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</si>
  <si>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</si>
  <si>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</si>
  <si>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</si>
  <si>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</si>
  <si>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</si>
  <si>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</si>
  <si>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</si>
  <si>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</si>
  <si>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</si>
  <si>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</si>
  <si>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</si>
  <si>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</si>
  <si>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</si>
  <si>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</si>
  <si>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</si>
  <si>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</si>
  <si>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</si>
  <si>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</si>
  <si>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</si>
  <si>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</si>
  <si>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</si>
  <si>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</si>
  <si>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</si>
  <si>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</si>
  <si>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</si>
  <si>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</si>
  <si>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</si>
  <si>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</si>
  <si>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</si>
  <si>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</si>
  <si>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</si>
  <si>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</si>
  <si>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</si>
  <si>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</si>
  <si>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</si>
  <si>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</si>
  <si>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</si>
  <si>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</si>
  <si>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</si>
  <si>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</si>
  <si>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</si>
  <si>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</si>
  <si>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</si>
  <si>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</si>
  <si>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</si>
  <si>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</si>
  <si>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</si>
  <si>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</si>
  <si>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</si>
  <si>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</si>
  <si>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</si>
  <si>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</si>
  <si>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</si>
  <si>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</si>
  <si>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</si>
  <si>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</si>
  <si>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</si>
  <si>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</si>
  <si>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</si>
  <si>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</si>
  <si>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</si>
  <si>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</si>
  <si>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</si>
  <si>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</si>
  <si>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</si>
  <si>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</si>
  <si>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</si>
  <si>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</si>
  <si>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</si>
  <si>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</si>
  <si>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</si>
  <si>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</si>
  <si>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</si>
  <si>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</si>
  <si>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</si>
  <si>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</si>
  <si>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</si>
  <si>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</si>
  <si>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</si>
  <si>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</si>
  <si>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</si>
  <si>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</si>
  <si>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</si>
  <si>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</si>
  <si>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</si>
  <si>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</si>
  <si>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</si>
  <si>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</si>
  <si>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</si>
  <si>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</si>
  <si>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</si>
  <si>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</si>
  <si>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</si>
  <si>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</si>
  <si>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</si>
  <si>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</si>
  <si>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</si>
  <si>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</si>
  <si>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</si>
  <si>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</si>
  <si>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</si>
  <si>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</si>
  <si>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</si>
  <si>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</si>
  <si>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</si>
  <si>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</si>
  <si>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</si>
  <si>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</si>
  <si>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</si>
  <si>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</si>
  <si>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</si>
  <si>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</si>
  <si>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</si>
  <si>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</si>
  <si>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</si>
  <si>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</si>
  <si>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</si>
  <si>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</si>
  <si>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</si>
  <si>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</si>
  <si>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</si>
  <si>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</si>
  <si>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</si>
  <si>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</si>
  <si>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</si>
  <si>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</si>
  <si>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</si>
  <si>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</si>
  <si>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</si>
  <si>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</si>
  <si>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</si>
  <si>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</si>
  <si>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</si>
  <si>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</si>
  <si>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</si>
  <si>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</si>
  <si>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</si>
  <si>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</si>
  <si>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</si>
  <si>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</si>
  <si>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</si>
  <si>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</si>
  <si>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</si>
  <si>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</si>
  <si>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</si>
  <si>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</si>
  <si>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</si>
  <si>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</si>
  <si>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</si>
  <si>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</si>
  <si>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</si>
  <si>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</si>
  <si>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</si>
  <si>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</si>
  <si>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</si>
  <si>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</si>
  <si>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</si>
  <si>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</si>
  <si>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</si>
  <si>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</si>
  <si>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</si>
  <si>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</si>
  <si>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</si>
  <si>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</si>
  <si>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</si>
  <si>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</si>
  <si>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</si>
  <si>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</si>
  <si>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</si>
  <si>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</si>
  <si>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</si>
  <si>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</si>
  <si>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</si>
  <si>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</si>
  <si>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</si>
  <si>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</si>
  <si>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</si>
  <si>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</si>
  <si>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</si>
  <si>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</si>
  <si>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</si>
  <si>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</si>
  <si>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</si>
  <si>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</si>
  <si>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</si>
  <si>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</si>
  <si>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</si>
  <si>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</si>
  <si>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</si>
  <si>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</si>
  <si>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</si>
  <si>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</si>
  <si>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</si>
  <si>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</si>
  <si>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</si>
  <si>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</si>
  <si>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</si>
  <si>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</si>
  <si>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</si>
  <si>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</si>
  <si>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</si>
  <si>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</si>
  <si>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</si>
  <si>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</si>
  <si>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</si>
  <si>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</si>
  <si>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</si>
  <si>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</si>
  <si>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</si>
  <si>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</si>
  <si>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</si>
  <si>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</si>
  <si>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</si>
  <si>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</si>
  <si>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</si>
  <si>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</si>
  <si>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</si>
  <si>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</si>
  <si>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</si>
  <si>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</si>
  <si>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</si>
  <si>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</si>
  <si>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</si>
  <si>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</si>
  <si>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</si>
  <si>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</si>
  <si>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</si>
  <si>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</si>
  <si>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</si>
  <si>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</si>
  <si>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</si>
  <si>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</si>
  <si>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</si>
  <si>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</si>
  <si>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</si>
  <si>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</si>
  <si>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</si>
  <si>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</si>
  <si>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</si>
  <si>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</si>
  <si>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</si>
  <si>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</si>
  <si>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</si>
  <si>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</si>
  <si>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</si>
  <si>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</si>
  <si>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</si>
  <si>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</si>
  <si>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</si>
  <si>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</si>
  <si>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</si>
  <si>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</si>
  <si>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</si>
  <si>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</si>
  <si>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</si>
  <si>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</si>
  <si>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</si>
  <si>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</si>
  <si>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</si>
  <si>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</si>
  <si>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</si>
  <si>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</si>
  <si>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</si>
  <si>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</si>
  <si>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</si>
  <si>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</si>
  <si>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</si>
  <si>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</si>
  <si>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</si>
  <si>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</si>
  <si>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</si>
  <si>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</si>
  <si>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</si>
  <si>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</si>
  <si>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</si>
  <si>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</si>
  <si>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</si>
  <si>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</si>
  <si>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</si>
  <si>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</si>
  <si>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</si>
  <si>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</si>
  <si>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</si>
  <si>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</si>
  <si>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</si>
  <si>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</si>
  <si>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</si>
  <si>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</si>
  <si>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</si>
  <si>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</si>
  <si>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</si>
  <si>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</si>
  <si>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</si>
  <si>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</si>
  <si>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</si>
  <si>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</si>
  <si>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</si>
  <si>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</si>
  <si>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</si>
  <si>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</si>
  <si>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</si>
  <si>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</si>
  <si>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</si>
  <si>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</si>
  <si>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</si>
  <si>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</si>
  <si>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</si>
  <si>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</si>
  <si>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</si>
  <si>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</si>
  <si>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</si>
  <si>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</si>
  <si>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</si>
  <si>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</si>
  <si>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</si>
  <si>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</si>
  <si>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</si>
  <si>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</si>
  <si>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</si>
  <si>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</si>
  <si>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</si>
  <si>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</si>
  <si>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</si>
  <si>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</si>
  <si>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</si>
  <si>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</si>
  <si>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</si>
  <si>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</si>
  <si>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</si>
  <si>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</si>
  <si>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</si>
  <si>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</si>
  <si>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</si>
  <si>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</si>
  <si>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</si>
  <si>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</si>
  <si>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</si>
  <si>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</si>
  <si>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</si>
  <si>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</si>
  <si>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</si>
  <si>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</si>
  <si>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</si>
  <si>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</si>
  <si>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</si>
  <si>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</si>
  <si>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</si>
  <si>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</si>
  <si>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</si>
  <si>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</si>
  <si>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</si>
  <si>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</si>
  <si>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</si>
  <si>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</si>
  <si>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</si>
  <si>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</si>
  <si>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</si>
  <si>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</si>
  <si>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</si>
  <si>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</si>
  <si>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</si>
  <si>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</si>
  <si>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</si>
  <si>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</si>
  <si>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</si>
  <si>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</si>
  <si>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</si>
  <si>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</si>
  <si>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</si>
  <si>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</si>
  <si>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</si>
  <si>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</si>
  <si>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</si>
  <si>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</si>
  <si>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</si>
  <si>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</si>
  <si>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</si>
  <si>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</si>
  <si>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</si>
  <si>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</si>
  <si>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</si>
  <si>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</si>
  <si>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</si>
  <si>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</si>
  <si>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</si>
  <si>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</si>
  <si>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</si>
  <si>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</si>
  <si>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</si>
  <si>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</si>
  <si>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</si>
  <si>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</si>
  <si>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</si>
  <si>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</si>
  <si>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</si>
  <si>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</si>
  <si>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</si>
  <si>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</si>
  <si>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</si>
  <si>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</si>
  <si>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</si>
  <si>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</si>
  <si>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</si>
  <si>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</si>
  <si>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</si>
  <si>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</si>
  <si>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</si>
  <si>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</si>
  <si>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</si>
  <si>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</si>
  <si>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</si>
  <si>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</si>
  <si>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</si>
  <si>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</si>
  <si>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</si>
  <si>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</si>
  <si>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</si>
  <si>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</si>
  <si>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</si>
  <si>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</si>
  <si>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</si>
  <si>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</si>
  <si>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</si>
  <si>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</si>
  <si>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</si>
  <si>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</si>
  <si>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</si>
  <si>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</si>
  <si>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</si>
  <si>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</si>
  <si>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</si>
  <si>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</si>
  <si>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</si>
  <si>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</si>
  <si>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</si>
  <si>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</si>
  <si>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</si>
  <si>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</si>
  <si>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</si>
  <si>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</si>
  <si>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</si>
  <si>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</si>
  <si>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</si>
  <si>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</si>
  <si>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</si>
  <si>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</si>
  <si>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</si>
  <si>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</si>
  <si>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</si>
  <si>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</si>
  <si>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</si>
  <si>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</si>
  <si>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</si>
  <si>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</si>
  <si>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</si>
  <si>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</si>
  <si>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</si>
  <si>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</si>
  <si>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</si>
  <si>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</si>
  <si>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</si>
  <si>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</si>
  <si>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</si>
  <si>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</si>
  <si>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</si>
  <si>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</si>
  <si>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</si>
  <si>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</si>
  <si>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</si>
  <si>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</si>
  <si>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</si>
  <si>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</si>
  <si>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</si>
  <si>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</si>
  <si>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</si>
  <si>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</si>
  <si>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</si>
  <si>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</si>
  <si>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</si>
  <si>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</si>
  <si>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</si>
  <si>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</si>
  <si>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</si>
  <si>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</si>
  <si>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</si>
  <si>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</si>
  <si>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</si>
  <si>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</si>
  <si>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</si>
  <si>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</si>
  <si>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</si>
  <si>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</si>
  <si>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</si>
  <si>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</si>
  <si>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</si>
  <si>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</si>
  <si>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</si>
  <si>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</si>
  <si>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</si>
  <si>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</si>
  <si>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</si>
  <si>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</si>
  <si>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</si>
  <si>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</si>
  <si>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</si>
  <si>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</si>
  <si>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</si>
  <si>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</si>
  <si>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</si>
  <si>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</si>
  <si>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</si>
  <si>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</si>
  <si>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</si>
  <si>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</si>
  <si>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</si>
  <si>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</si>
  <si>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</si>
  <si>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</si>
  <si>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</si>
  <si>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</si>
  <si>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</si>
  <si>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</si>
  <si>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</si>
  <si>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</si>
  <si>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</si>
  <si>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</si>
  <si>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</si>
  <si>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</si>
  <si>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</si>
  <si>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</si>
  <si>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</si>
  <si>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</si>
  <si>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</si>
  <si>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</si>
  <si>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</si>
  <si>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</si>
  <si>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</si>
  <si>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</si>
  <si>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</si>
  <si>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</si>
  <si>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</si>
  <si>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</si>
  <si>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</si>
  <si>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</si>
  <si>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</si>
  <si>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</si>
  <si>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</si>
  <si>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</si>
  <si>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</si>
  <si>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</si>
  <si>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</si>
  <si>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</si>
  <si>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</si>
  <si>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</si>
  <si>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</si>
  <si>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</si>
  <si>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</si>
  <si>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</si>
  <si>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</si>
  <si>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</si>
  <si>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</si>
  <si>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</si>
  <si>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</si>
  <si>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</si>
  <si>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</si>
  <si>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</si>
  <si>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</si>
  <si>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</si>
  <si>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</si>
  <si>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</si>
  <si>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</si>
  <si>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</si>
  <si>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</si>
  <si>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</si>
  <si>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</si>
  <si>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</si>
  <si>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</si>
  <si>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</si>
  <si>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</si>
  <si>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</si>
  <si>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</si>
  <si>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</si>
  <si>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</si>
  <si>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</si>
  <si>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</si>
  <si>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</si>
  <si>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</si>
  <si>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</si>
  <si>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</si>
  <si>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</si>
  <si>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</si>
  <si>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</si>
  <si>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</si>
  <si>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</si>
  <si>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</si>
  <si>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</si>
  <si>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</si>
  <si>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</si>
  <si>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</si>
  <si>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</si>
  <si>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</si>
  <si>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</si>
  <si>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</si>
  <si>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</si>
  <si>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</si>
  <si>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</si>
  <si>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</si>
  <si>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</si>
  <si>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</si>
  <si>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</si>
  <si>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</si>
  <si>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</si>
  <si>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</si>
  <si>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</si>
  <si>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</si>
  <si>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</si>
  <si>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</si>
  <si>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</si>
  <si>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</si>
  <si>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</si>
  <si>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</si>
  <si>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</si>
  <si>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</si>
  <si>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</si>
  <si>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</si>
  <si>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</si>
  <si>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</si>
  <si>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</si>
  <si>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</si>
  <si>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</si>
  <si>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</si>
  <si>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</si>
  <si>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</si>
  <si>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</si>
  <si>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</si>
  <si>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</si>
  <si>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</si>
  <si>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</si>
  <si>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</si>
  <si>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</si>
  <si>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</si>
  <si>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</si>
  <si>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</si>
  <si>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</si>
  <si>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</si>
  <si>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</si>
  <si>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</si>
  <si>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</si>
  <si>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</si>
  <si>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</si>
  <si>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</si>
  <si>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</si>
  <si>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</si>
  <si>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</si>
  <si>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</si>
  <si>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</si>
  <si>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</si>
  <si>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</si>
  <si>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</si>
  <si>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</si>
  <si>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</si>
  <si>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</si>
  <si>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</si>
  <si>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</si>
  <si>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</si>
  <si>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</si>
  <si>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</si>
  <si>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</si>
  <si>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</si>
  <si>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</si>
  <si>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</si>
  <si>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</si>
  <si>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</si>
  <si>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</si>
  <si>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</si>
  <si>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</si>
  <si>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</si>
  <si>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</si>
  <si>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</si>
  <si>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</si>
  <si>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</si>
  <si>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</si>
  <si>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</si>
  <si>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</si>
  <si>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</si>
  <si>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</si>
  <si>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</si>
  <si>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</si>
  <si>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</si>
  <si>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</si>
  <si>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</si>
  <si>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</si>
  <si>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</si>
  <si>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</si>
  <si>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</si>
  <si>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</si>
  <si>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</si>
  <si>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</si>
  <si>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</si>
  <si>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</si>
  <si>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</si>
  <si>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</si>
  <si>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</si>
  <si>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</si>
  <si>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</si>
  <si>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</si>
  <si>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</si>
  <si>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</si>
  <si>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</si>
  <si>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</si>
  <si>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</si>
  <si>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</si>
  <si>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</si>
  <si>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</si>
  <si>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</si>
  <si>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</si>
  <si>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</si>
  <si>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</si>
  <si>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</si>
  <si>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</si>
  <si>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</si>
  <si>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</si>
  <si>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</si>
  <si>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</si>
  <si>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</si>
  <si>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</si>
  <si>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</si>
  <si>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</si>
  <si>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</si>
  <si>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</si>
  <si>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</si>
  <si>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</si>
  <si>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</si>
  <si>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</si>
  <si>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</si>
  <si>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</si>
  <si>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</si>
  <si>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</si>
  <si>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</si>
  <si>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</si>
  <si>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</si>
  <si>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</si>
  <si>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</si>
  <si>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</si>
  <si>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</si>
  <si>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</si>
  <si>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</si>
  <si>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</si>
  <si>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</si>
  <si>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</si>
  <si>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</si>
  <si>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</si>
  <si>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</si>
  <si>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</si>
  <si>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</si>
  <si>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</si>
  <si>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</si>
  <si>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</si>
  <si>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</si>
  <si>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</si>
  <si>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</si>
  <si>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</si>
  <si>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</si>
  <si>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</si>
  <si>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</si>
  <si>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</si>
  <si>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</si>
  <si>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</si>
  <si>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</si>
  <si>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</si>
  <si>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</si>
  <si>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</si>
  <si>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</si>
  <si>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</si>
  <si>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</si>
  <si>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</si>
  <si>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</si>
  <si>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</si>
  <si>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</si>
  <si>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</si>
  <si>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</si>
  <si>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</si>
  <si>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</si>
  <si>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</si>
  <si>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</si>
  <si>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</si>
  <si>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</si>
  <si>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</si>
  <si>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</si>
  <si>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</si>
  <si>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</si>
  <si>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</si>
  <si>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</si>
  <si>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</si>
  <si>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</si>
  <si>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</si>
  <si>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</si>
  <si>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</si>
  <si>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</si>
  <si>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</si>
  <si>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</si>
  <si>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</si>
  <si>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</si>
  <si>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</si>
  <si>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</si>
  <si>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</si>
  <si>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</si>
  <si>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</si>
  <si>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</si>
  <si>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</si>
  <si>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</si>
  <si>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</si>
  <si>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</si>
  <si>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</si>
  <si>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</si>
  <si>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</si>
  <si>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</si>
  <si>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</si>
  <si>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</si>
  <si>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</si>
  <si>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</si>
  <si>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</si>
  <si>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</si>
  <si>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</si>
  <si>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</si>
  <si>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</si>
  <si>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</si>
  <si>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</si>
  <si>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</si>
  <si>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</si>
  <si>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</si>
  <si>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</si>
  <si>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</si>
  <si>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</si>
  <si>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</si>
  <si>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</si>
  <si>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</si>
  <si>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</si>
  <si>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</si>
  <si>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</si>
  <si>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</si>
  <si>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</si>
  <si>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</si>
  <si>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</si>
  <si>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</si>
  <si>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</si>
  <si>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</si>
  <si>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</si>
  <si>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</si>
  <si>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</si>
  <si>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</si>
  <si>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</si>
  <si>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</si>
  <si>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</si>
  <si>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</si>
  <si>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</si>
  <si>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</si>
  <si>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</si>
  <si>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</si>
  <si>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</si>
  <si>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</si>
  <si>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</si>
  <si>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</si>
  <si>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</si>
  <si>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</si>
  <si>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</si>
  <si>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</si>
  <si>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</si>
  <si>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</si>
  <si>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</si>
  <si>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</si>
  <si>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</si>
  <si>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</si>
  <si>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</si>
  <si>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</si>
  <si>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</si>
  <si>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</si>
  <si>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</si>
  <si>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</si>
  <si>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</si>
  <si>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</si>
  <si>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</si>
  <si>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</si>
  <si>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</si>
  <si>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</si>
  <si>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</si>
  <si>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</si>
  <si>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</si>
  <si>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</si>
  <si>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</si>
  <si>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</si>
  <si>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</si>
  <si>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</si>
  <si>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</si>
  <si>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</si>
  <si>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</si>
  <si>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</si>
  <si>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</si>
  <si>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</si>
  <si>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</si>
  <si>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</si>
  <si>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</si>
  <si>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</si>
  <si>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</si>
  <si>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</si>
  <si>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</si>
  <si>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</si>
  <si>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</si>
  <si>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</si>
  <si>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</si>
  <si>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</si>
  <si>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</si>
  <si>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</si>
  <si>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</si>
  <si>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</si>
  <si>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</si>
  <si>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</si>
  <si>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</si>
  <si>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</si>
  <si>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</si>
  <si>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</si>
  <si>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</si>
  <si>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</si>
  <si>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</si>
  <si>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</si>
  <si>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</si>
  <si>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</si>
  <si>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</si>
  <si>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</si>
  <si>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</si>
  <si>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</si>
  <si>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</si>
  <si>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</si>
  <si>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</si>
  <si>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</si>
  <si>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</si>
  <si>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</si>
  <si>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</si>
  <si>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</si>
  <si>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</si>
  <si>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</si>
  <si>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</si>
  <si>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</si>
  <si>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</si>
  <si>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</si>
  <si>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</si>
  <si>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</si>
  <si>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</si>
  <si>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</si>
  <si>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</si>
  <si>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</si>
  <si>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</si>
  <si>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</si>
  <si>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</si>
  <si>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</si>
  <si>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</si>
  <si>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</si>
  <si>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</si>
  <si>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</si>
  <si>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</si>
  <si>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</si>
  <si>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</si>
  <si>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</si>
  <si>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</si>
  <si>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</si>
  <si>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</si>
  <si>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</si>
  <si>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</si>
  <si>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</si>
  <si>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</si>
  <si>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</si>
  <si>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</si>
  <si>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</si>
  <si>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</si>
  <si>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</si>
  <si>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</si>
  <si>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</si>
  <si>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</si>
  <si>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</si>
  <si>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</si>
  <si>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</si>
  <si>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</si>
  <si>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</si>
  <si>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</si>
  <si>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</si>
  <si>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</si>
  <si>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</si>
  <si>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</si>
  <si>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</si>
  <si>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</si>
  <si>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</si>
  <si>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</si>
  <si>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</si>
  <si>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</si>
  <si>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</si>
  <si>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</si>
  <si>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</si>
  <si>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</si>
  <si>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</si>
  <si>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</si>
  <si>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</si>
  <si>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</si>
  <si>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</si>
  <si>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</si>
  <si>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</si>
  <si>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</si>
  <si>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</si>
  <si>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</si>
  <si>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</si>
  <si>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</si>
  <si>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</si>
  <si>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</si>
  <si>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</si>
  <si>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</si>
  <si>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</si>
  <si>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</si>
  <si>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</si>
  <si>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</si>
  <si>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</si>
  <si>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</si>
  <si>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</si>
  <si>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</si>
  <si>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</si>
  <si>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</si>
  <si>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</si>
  <si>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</si>
  <si>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</si>
  <si>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</si>
  <si>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</si>
  <si>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</si>
  <si>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</si>
  <si>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</si>
  <si>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</si>
  <si>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</si>
  <si>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</si>
  <si>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</si>
  <si>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</si>
  <si>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</si>
  <si>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</si>
  <si>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</si>
  <si>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</si>
  <si>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</si>
  <si>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</si>
  <si>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</si>
  <si>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</si>
  <si>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</si>
  <si>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</si>
  <si>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</si>
  <si>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</si>
  <si>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</si>
  <si>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</si>
  <si>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</si>
  <si>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</si>
  <si>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</si>
  <si>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</si>
  <si>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</si>
  <si>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</si>
  <si>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</si>
  <si>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</si>
  <si>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</si>
  <si>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</si>
  <si>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</si>
  <si>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</si>
  <si>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</si>
  <si>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</si>
  <si>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</si>
  <si>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</si>
  <si>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</si>
  <si>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</si>
  <si>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</si>
  <si>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</si>
  <si>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</si>
  <si>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</si>
  <si>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</si>
  <si>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</si>
  <si>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</si>
  <si>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</si>
  <si>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</si>
  <si>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</si>
  <si>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</si>
  <si>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</si>
  <si>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</si>
  <si>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</si>
  <si>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</si>
  <si>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</si>
  <si>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</si>
  <si>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</si>
  <si>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</si>
  <si>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</si>
  <si>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</si>
  <si>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</si>
  <si>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</si>
  <si>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</si>
  <si>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</si>
  <si>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</si>
  <si>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</si>
  <si>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</si>
  <si>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</si>
  <si>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</si>
  <si>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</si>
  <si>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</si>
  <si>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</si>
  <si>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</si>
  <si>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</si>
  <si>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</si>
  <si>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</si>
  <si>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</si>
  <si>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</si>
  <si>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</si>
  <si>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</si>
  <si>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</si>
  <si>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</si>
  <si>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</si>
  <si>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</si>
  <si>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</si>
  <si>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</si>
  <si>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</si>
  <si>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</si>
  <si>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</si>
  <si>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</si>
  <si>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</si>
  <si>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</si>
  <si>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</si>
  <si>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</si>
  <si>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</si>
  <si>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</si>
  <si>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</si>
  <si>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</si>
  <si>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</si>
  <si>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</si>
  <si>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</si>
  <si>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</si>
  <si>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</si>
  <si>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</si>
  <si>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</si>
  <si>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</si>
  <si>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</si>
  <si>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</si>
  <si>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</si>
  <si>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</si>
  <si>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</si>
  <si>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</si>
  <si>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</si>
  <si>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</si>
  <si>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</si>
  <si>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</si>
  <si>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</si>
  <si>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</si>
  <si>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</si>
  <si>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</si>
  <si>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</si>
  <si>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</si>
  <si>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</si>
  <si>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</si>
  <si>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</si>
  <si>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</si>
  <si>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</si>
  <si>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</si>
  <si>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</si>
  <si>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</si>
  <si>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</si>
  <si>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</si>
  <si>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</si>
  <si>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</si>
  <si>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</si>
  <si>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</si>
  <si>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</si>
  <si>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</si>
  <si>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</si>
  <si>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</si>
  <si>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</si>
  <si>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</si>
  <si>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</si>
  <si>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</si>
  <si>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</si>
  <si>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</si>
  <si>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</si>
  <si>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</si>
  <si>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</si>
  <si>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</si>
  <si>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</si>
  <si>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</si>
  <si>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</si>
  <si>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</si>
  <si>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</si>
  <si>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</si>
  <si>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</si>
  <si>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</si>
  <si>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</si>
  <si>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</si>
  <si>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</si>
  <si>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</si>
  <si>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</si>
  <si>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</si>
  <si>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</si>
  <si>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</si>
  <si>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</si>
  <si>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</si>
  <si>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</si>
  <si>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</si>
  <si>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</si>
  <si>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</si>
  <si>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</si>
  <si>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</si>
  <si>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</si>
  <si>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</si>
  <si>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</si>
  <si>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</si>
  <si>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</si>
  <si>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</si>
  <si>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</si>
  <si>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</si>
  <si>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</si>
  <si>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</si>
  <si>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</si>
  <si>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</si>
  <si>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</si>
  <si>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</si>
  <si>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</si>
  <si>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</si>
  <si>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</si>
  <si>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</si>
  <si>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</si>
  <si>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</si>
  <si>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</si>
  <si>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</si>
  <si>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</si>
  <si>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</si>
  <si>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</si>
  <si>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</si>
  <si>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</si>
  <si>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</si>
  <si>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</si>
  <si>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</si>
  <si>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</si>
  <si>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</si>
  <si>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</si>
  <si>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</si>
  <si>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</si>
  <si>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</si>
  <si>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</si>
  <si>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</si>
  <si>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</si>
  <si>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</si>
  <si>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</si>
  <si>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</si>
  <si>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</si>
  <si>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</si>
  <si>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</si>
  <si>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</si>
  <si>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</si>
  <si>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</si>
  <si>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</si>
  <si>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</si>
  <si>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</si>
  <si>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</si>
  <si>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</si>
  <si>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</si>
  <si>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</si>
  <si>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</si>
  <si>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</si>
  <si>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</si>
  <si>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</si>
  <si>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</si>
  <si>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</si>
  <si>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</si>
  <si>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</si>
  <si>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</si>
  <si>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</si>
  <si>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</si>
  <si>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</si>
  <si>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</si>
  <si>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</si>
  <si>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</si>
  <si>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</si>
  <si>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</si>
  <si>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</si>
  <si>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</si>
  <si>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</si>
  <si>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</si>
  <si>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</si>
  <si>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</si>
  <si>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</si>
  <si>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</si>
  <si>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</si>
  <si>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</si>
  <si>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</si>
  <si>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</si>
  <si>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</si>
  <si>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</si>
  <si>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</si>
  <si>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</si>
  <si>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</si>
  <si>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</si>
  <si>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</si>
  <si>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</si>
  <si>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</si>
  <si>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</si>
  <si>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</si>
  <si>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</si>
  <si>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</si>
  <si>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</si>
  <si>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</si>
  <si>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</si>
  <si>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</si>
  <si>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</si>
  <si>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</si>
  <si>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</si>
  <si>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</si>
  <si>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</si>
  <si>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</si>
  <si>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</si>
  <si>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</si>
  <si>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</si>
  <si>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</si>
  <si>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</si>
  <si>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</si>
  <si>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</si>
  <si>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</si>
  <si>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</si>
  <si>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</si>
  <si>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</si>
  <si>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</si>
  <si>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</si>
  <si>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</si>
  <si>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</si>
  <si>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</si>
  <si>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</si>
  <si>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</si>
  <si>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</si>
  <si>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</si>
  <si>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</si>
  <si>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</si>
  <si>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</si>
  <si>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</si>
  <si>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</si>
  <si>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</si>
  <si>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</si>
  <si>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</si>
  <si>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</si>
  <si>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</si>
  <si>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</si>
  <si>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</si>
  <si>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</si>
  <si>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</si>
  <si>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</si>
  <si>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</si>
  <si>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</si>
  <si>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</si>
  <si>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</si>
  <si>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</si>
  <si>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</si>
  <si>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</si>
  <si>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</si>
  <si>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</si>
  <si>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</si>
  <si>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</si>
  <si>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</si>
  <si>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</si>
  <si>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</si>
  <si>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</si>
  <si>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</si>
  <si>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</si>
  <si>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</si>
  <si>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</si>
  <si>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</si>
  <si>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</si>
  <si>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</si>
  <si>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</si>
  <si>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</si>
  <si>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</si>
  <si>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</si>
  <si>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</si>
  <si>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</si>
  <si>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</si>
  <si>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</si>
  <si>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</si>
  <si>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</si>
  <si>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</si>
  <si>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</si>
  <si>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</si>
  <si>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</si>
  <si>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</si>
  <si>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</si>
  <si>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</si>
  <si>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</si>
  <si>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</si>
  <si>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</si>
  <si>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</si>
  <si>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</si>
  <si>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</si>
  <si>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</si>
  <si>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</si>
  <si>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</si>
  <si>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</si>
  <si>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</si>
  <si>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</si>
  <si>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</si>
  <si>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</si>
  <si>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</si>
  <si>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</si>
  <si>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</si>
  <si>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</si>
  <si>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</si>
  <si>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</si>
  <si>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</si>
  <si>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</si>
  <si>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</si>
  <si>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</si>
  <si>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</si>
  <si>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</si>
  <si>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</si>
  <si>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</si>
  <si>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</si>
  <si>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</si>
  <si>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</si>
  <si>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</si>
  <si>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</si>
  <si>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</si>
  <si>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</si>
  <si>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</si>
  <si>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</si>
  <si>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</si>
  <si>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</si>
  <si>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</si>
  <si>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</si>
  <si>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</si>
  <si>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</si>
  <si>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</si>
  <si>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</si>
  <si>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</si>
  <si>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</si>
  <si>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</si>
  <si>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</si>
  <si>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</si>
  <si>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</si>
  <si>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</si>
  <si>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</si>
  <si>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</si>
  <si>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</si>
  <si>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</si>
  <si>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</si>
  <si>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</si>
  <si>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</si>
  <si>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</si>
  <si>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</si>
  <si>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</si>
  <si>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</si>
  <si>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</si>
  <si>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</si>
  <si>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</si>
  <si>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</si>
  <si>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</si>
  <si>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</si>
  <si>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</si>
  <si>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</si>
  <si>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</si>
  <si>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</si>
  <si>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</si>
  <si>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</si>
  <si>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</si>
  <si>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</si>
  <si>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</si>
  <si>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</si>
  <si>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</si>
  <si>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</si>
  <si>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</si>
  <si>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</si>
  <si>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</si>
  <si>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</si>
  <si>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</si>
  <si>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</si>
  <si>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</si>
  <si>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</si>
  <si>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</si>
  <si>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</si>
  <si>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</si>
  <si>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</si>
  <si>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</si>
  <si>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</si>
  <si>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</si>
  <si>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</si>
  <si>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</si>
  <si>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</si>
  <si>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</si>
  <si>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</si>
  <si>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</si>
  <si>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</si>
  <si>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</si>
  <si>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</si>
  <si>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</si>
  <si>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</si>
  <si>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</si>
  <si>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</si>
  <si>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</si>
  <si>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</si>
  <si>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</si>
  <si>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</si>
  <si>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</si>
  <si>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</si>
  <si>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</si>
  <si>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</si>
  <si>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</si>
  <si>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</si>
  <si>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</si>
  <si>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</si>
  <si>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</si>
  <si>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</si>
  <si>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</si>
  <si>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</si>
  <si>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</si>
  <si>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</si>
  <si>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</si>
  <si>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</si>
  <si>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</si>
  <si>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</si>
  <si>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</si>
  <si>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</si>
  <si>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</si>
  <si>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</si>
  <si>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</si>
  <si>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</si>
  <si>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</si>
  <si>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</si>
  <si>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</si>
  <si>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</si>
  <si>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</si>
  <si>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</si>
  <si>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</si>
  <si>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</si>
  <si>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</si>
  <si>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</si>
  <si>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</si>
  <si>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</si>
  <si>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</si>
  <si>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</si>
  <si>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</si>
  <si>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</si>
  <si>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</si>
  <si>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</si>
  <si>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</si>
  <si>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</si>
  <si>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</si>
  <si>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</si>
  <si>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</si>
  <si>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</si>
  <si>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</si>
  <si>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</si>
  <si>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</si>
  <si>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</si>
  <si>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</si>
  <si>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</si>
  <si>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</si>
  <si>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</si>
  <si>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</si>
  <si>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</si>
  <si>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</si>
  <si>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</si>
  <si>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</si>
  <si>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</si>
  <si>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</si>
  <si>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</si>
  <si>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</si>
  <si>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</si>
  <si>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</si>
  <si>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</si>
  <si>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</si>
  <si>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</si>
  <si>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</si>
  <si>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</si>
  <si>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</si>
  <si>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</si>
  <si>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</si>
  <si>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</si>
  <si>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</si>
  <si>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</si>
  <si>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</si>
  <si>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</si>
  <si>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</si>
  <si>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</si>
  <si>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</si>
  <si>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</si>
  <si>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</si>
  <si>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</si>
  <si>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</si>
  <si>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</si>
  <si>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</si>
  <si>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</si>
  <si>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</si>
  <si>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</si>
  <si>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</si>
  <si>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</si>
  <si>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</si>
  <si>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</si>
  <si>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</si>
  <si>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</si>
  <si>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</si>
  <si>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</si>
  <si>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</si>
  <si>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</si>
  <si>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</si>
  <si>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</si>
  <si>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</si>
  <si>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</si>
  <si>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</si>
  <si>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</si>
  <si>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</si>
  <si>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</si>
  <si>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</si>
  <si>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</si>
  <si>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</si>
  <si>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</si>
  <si>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</si>
  <si>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</si>
  <si>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</si>
  <si>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</si>
  <si>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</si>
  <si>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</si>
  <si>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</si>
  <si>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</si>
  <si>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</si>
  <si>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</si>
  <si>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</si>
  <si>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</si>
  <si>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</si>
  <si>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</si>
  <si>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</si>
  <si>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</si>
  <si>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</si>
  <si>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</si>
  <si>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</si>
  <si>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</si>
  <si>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</si>
  <si>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</si>
  <si>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</si>
  <si>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</si>
  <si>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</si>
  <si>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</si>
  <si>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</si>
  <si>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</si>
  <si>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</si>
  <si>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</si>
  <si>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</si>
  <si>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</si>
  <si>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</si>
  <si>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</si>
  <si>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</si>
  <si>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</si>
  <si>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</si>
  <si>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</si>
  <si>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</si>
  <si>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</si>
  <si>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</si>
  <si>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</si>
  <si>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</si>
  <si>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</si>
  <si>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</si>
  <si>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</si>
  <si>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</si>
  <si>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</si>
  <si>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</si>
  <si>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</si>
  <si>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</si>
  <si>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</si>
  <si>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</si>
  <si>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</si>
  <si>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</si>
  <si>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</si>
  <si>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</si>
  <si>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</si>
  <si>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</si>
  <si>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</si>
  <si>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</si>
  <si>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</si>
  <si>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</si>
  <si>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</si>
  <si>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</si>
  <si>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</si>
  <si>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</si>
  <si>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</si>
  <si>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</si>
  <si>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</si>
  <si>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</si>
  <si>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</si>
  <si>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</si>
  <si>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</si>
  <si>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</si>
  <si>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</si>
  <si>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</si>
  <si>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</si>
  <si>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</si>
  <si>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</si>
  <si>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</si>
  <si>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</si>
  <si>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</si>
  <si>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</si>
  <si>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</si>
  <si>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</si>
  <si>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</si>
  <si>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</si>
  <si>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</si>
  <si>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</si>
  <si>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</si>
  <si>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</si>
  <si>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</si>
  <si>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</si>
  <si>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</si>
  <si>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</si>
  <si>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</si>
  <si>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</si>
  <si>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</si>
  <si>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</si>
  <si>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</si>
  <si>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</si>
  <si>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</si>
  <si>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</si>
  <si>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</si>
  <si>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</si>
  <si>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</si>
  <si>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</si>
  <si>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</si>
  <si>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</si>
  <si>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</si>
  <si>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</si>
  <si>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</si>
  <si>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</si>
  <si>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</si>
  <si>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</si>
  <si>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</si>
  <si>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</si>
  <si>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</si>
  <si>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</si>
  <si>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</si>
  <si>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</si>
  <si>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</si>
  <si>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</si>
  <si>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</si>
  <si>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</si>
  <si>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</si>
  <si>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</si>
  <si>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</si>
  <si>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</si>
  <si>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</si>
  <si>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</si>
  <si>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</si>
  <si>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</si>
  <si>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</si>
  <si>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</si>
  <si>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</si>
  <si>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</si>
  <si>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</si>
  <si>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</si>
  <si>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</si>
  <si>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</si>
  <si>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</si>
  <si>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</si>
  <si>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</si>
  <si>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</si>
  <si>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</si>
  <si>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</si>
  <si>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</si>
  <si>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</si>
  <si>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</si>
  <si>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</si>
  <si>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</si>
  <si>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</si>
  <si>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</si>
  <si>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</si>
  <si>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</si>
  <si>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</si>
  <si>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</si>
  <si>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</si>
  <si>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</si>
  <si>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</si>
  <si>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</si>
  <si>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</si>
  <si>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</si>
  <si>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</si>
  <si>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</si>
  <si>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</si>
  <si>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</si>
  <si>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</si>
  <si>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</si>
  <si>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</si>
  <si>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</si>
  <si>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</si>
  <si>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</si>
  <si>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</si>
  <si>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</si>
  <si>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</si>
  <si>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</si>
  <si>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</si>
  <si>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</si>
  <si>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</si>
  <si>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</si>
  <si>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</si>
  <si>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</si>
  <si>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</si>
  <si>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</si>
  <si>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</si>
  <si>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</si>
  <si>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</si>
  <si>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</si>
  <si>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</si>
  <si>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</si>
  <si>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</si>
  <si>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</si>
  <si>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</si>
  <si>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</si>
  <si>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</si>
  <si>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</si>
  <si>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</si>
  <si>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</si>
  <si>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</si>
  <si>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</si>
  <si>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</si>
  <si>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</si>
  <si>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</si>
  <si>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</si>
  <si>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</si>
  <si>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</si>
  <si>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</si>
  <si>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</si>
  <si>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</si>
  <si>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</si>
  <si>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</si>
  <si>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</si>
  <si>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</si>
  <si>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</si>
  <si>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</si>
  <si>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</si>
  <si>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</si>
  <si>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</si>
  <si>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</si>
  <si>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</si>
  <si>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</si>
  <si>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</si>
  <si>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</si>
  <si>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</si>
  <si>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</si>
  <si>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</si>
  <si>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</si>
  <si>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</si>
  <si>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</si>
  <si>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</si>
  <si>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</si>
  <si>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</si>
  <si>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</si>
  <si>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</si>
  <si>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</si>
  <si>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</si>
  <si>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</si>
  <si>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</si>
  <si>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</si>
  <si>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</si>
  <si>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</si>
  <si>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</si>
  <si>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</si>
  <si>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</si>
  <si>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</si>
  <si>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</si>
  <si>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</si>
  <si>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</si>
  <si>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</si>
  <si>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</si>
  <si>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</si>
  <si>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</si>
  <si>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</si>
  <si>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</si>
  <si>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</si>
  <si>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</si>
  <si>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</si>
  <si>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</si>
  <si>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</si>
  <si>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</si>
  <si>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</si>
  <si>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</si>
  <si>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</si>
  <si>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</si>
  <si>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</si>
  <si>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</si>
  <si>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</si>
  <si>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</si>
  <si>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</si>
  <si>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</si>
  <si>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</si>
  <si>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</si>
  <si>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</si>
  <si>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</si>
  <si>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</si>
  <si>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</si>
  <si>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</si>
  <si>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</si>
  <si>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</si>
  <si>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</si>
  <si>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</si>
  <si>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</si>
  <si>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</si>
  <si>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</si>
  <si>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</si>
  <si>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</si>
  <si>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</si>
  <si>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</si>
  <si>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</si>
  <si>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</si>
  <si>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</si>
  <si>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</si>
  <si>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</si>
  <si>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</si>
  <si>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</si>
  <si>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</si>
  <si>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</si>
  <si>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</si>
  <si>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</si>
  <si>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</si>
  <si>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</si>
  <si>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</si>
  <si>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</si>
  <si>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</si>
  <si>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</si>
  <si>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</si>
  <si>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</si>
  <si>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</si>
  <si>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</si>
  <si>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</si>
  <si>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</si>
  <si>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</si>
  <si>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</si>
  <si>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</si>
  <si>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</si>
  <si>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</si>
  <si>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</si>
  <si>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</si>
  <si>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</si>
  <si>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</si>
  <si>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</si>
  <si>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</si>
  <si>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</si>
  <si>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</si>
  <si>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</si>
  <si>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</si>
  <si>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</si>
  <si>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</si>
  <si>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</si>
  <si>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</si>
  <si>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</si>
  <si>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</si>
  <si>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</si>
  <si>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</si>
  <si>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</si>
  <si>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</si>
  <si>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</si>
  <si>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</si>
  <si>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</si>
  <si>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</si>
  <si>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</si>
  <si>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</si>
  <si>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</si>
  <si>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</si>
  <si>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</si>
  <si>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</si>
  <si>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</si>
  <si>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</si>
  <si>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</si>
  <si>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</si>
  <si>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</si>
  <si>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</si>
  <si>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</si>
  <si>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</si>
  <si>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</si>
  <si>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</si>
  <si>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</si>
  <si>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</si>
  <si>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</si>
  <si>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</si>
  <si>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</si>
  <si>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</si>
  <si>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</si>
  <si>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</si>
  <si>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</si>
  <si>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</si>
  <si>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</si>
  <si>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</si>
  <si>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</si>
  <si>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</si>
  <si>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</si>
  <si>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</si>
  <si>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</si>
  <si>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</si>
  <si>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</si>
  <si>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</si>
  <si>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</si>
  <si>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</si>
  <si>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</si>
  <si>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</si>
  <si>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</si>
  <si>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</si>
  <si>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</si>
  <si>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</si>
  <si>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</si>
  <si>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</si>
  <si>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</si>
  <si>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</si>
  <si>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</si>
  <si>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</si>
  <si>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</si>
  <si>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</si>
  <si>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</si>
  <si>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</si>
  <si>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</si>
  <si>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</si>
  <si>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</si>
  <si>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</si>
  <si>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</si>
  <si>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</si>
  <si>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</si>
  <si>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</si>
  <si>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</si>
  <si>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</si>
  <si>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</si>
  <si>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</si>
  <si>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</si>
  <si>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</si>
  <si>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</si>
  <si>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</si>
  <si>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</si>
  <si>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</si>
  <si>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</si>
  <si>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</si>
  <si>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</si>
  <si>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</si>
  <si>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</si>
  <si>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</si>
  <si>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</si>
  <si>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</si>
  <si>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</si>
  <si>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</si>
  <si>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</si>
  <si>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</si>
  <si>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</si>
  <si>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</si>
  <si>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</si>
  <si>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</si>
  <si>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</si>
  <si>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</si>
  <si>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</si>
  <si>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</si>
  <si>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</si>
  <si>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</si>
  <si>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</si>
  <si>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</si>
  <si>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</si>
  <si>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</si>
  <si>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</si>
  <si>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</si>
  <si>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</si>
  <si>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</si>
  <si>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</si>
  <si>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</si>
  <si>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</si>
  <si>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</si>
  <si>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</si>
  <si>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</si>
  <si>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</si>
  <si>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</si>
  <si>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</si>
  <si>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</si>
  <si>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</si>
  <si>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</si>
  <si>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</si>
  <si>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</si>
  <si>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</si>
  <si>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</si>
  <si>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</si>
  <si>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</si>
  <si>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</si>
  <si>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</si>
  <si>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</si>
  <si>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</si>
  <si>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</si>
  <si>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</si>
  <si>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</si>
  <si>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</si>
  <si>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</si>
  <si>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</si>
  <si>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</si>
  <si>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</si>
  <si>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</si>
  <si>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</si>
  <si>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</si>
  <si>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</si>
  <si>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</si>
  <si>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</si>
  <si>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</si>
  <si>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</si>
  <si>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</si>
  <si>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</si>
  <si>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</si>
  <si>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</si>
  <si>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</si>
  <si>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</si>
  <si>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</si>
  <si>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</si>
  <si>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</si>
  <si>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</si>
  <si>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</si>
  <si>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</si>
  <si>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</si>
  <si>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</si>
  <si>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</si>
  <si>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</si>
  <si>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</si>
  <si>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</si>
  <si>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</si>
  <si>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</si>
  <si>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</si>
  <si>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</si>
  <si>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</si>
  <si>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</si>
  <si>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</si>
  <si>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</si>
  <si>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</si>
  <si>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</si>
  <si>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</si>
  <si>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</si>
  <si>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</si>
  <si>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</si>
  <si>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</si>
  <si>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</si>
  <si>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</si>
  <si>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</si>
  <si>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</si>
  <si>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</si>
  <si>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</si>
  <si>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</si>
  <si>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</si>
  <si>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</si>
  <si>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</si>
  <si>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</si>
  <si>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</si>
  <si>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</si>
  <si>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</si>
  <si>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</si>
  <si>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</si>
  <si>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</si>
  <si>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</si>
  <si>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</si>
  <si>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</si>
  <si>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</si>
  <si>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</si>
  <si>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</si>
  <si>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</si>
  <si>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</si>
  <si>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</si>
  <si>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</si>
  <si>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</si>
  <si>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</si>
  <si>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</si>
  <si>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</si>
  <si>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</si>
  <si>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</si>
  <si>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</si>
  <si>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</si>
  <si>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</si>
  <si>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</si>
  <si>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</si>
  <si>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</si>
  <si>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</si>
  <si>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</si>
  <si>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</si>
  <si>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</si>
  <si>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</si>
  <si>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</si>
  <si>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</si>
  <si>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</si>
  <si>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</si>
  <si>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</si>
  <si>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</si>
  <si>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</si>
  <si>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</si>
  <si>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</si>
  <si>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</si>
  <si>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</si>
  <si>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</si>
  <si>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</si>
  <si>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</si>
  <si>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</si>
  <si>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</si>
  <si>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</si>
  <si>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</si>
  <si>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</si>
  <si>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</si>
  <si>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</si>
  <si>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</si>
  <si>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</si>
  <si>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</si>
  <si>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</si>
  <si>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</si>
  <si>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</si>
  <si>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</si>
  <si>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</si>
  <si>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</si>
  <si>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</si>
  <si>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</si>
  <si>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</si>
  <si>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</si>
  <si>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</si>
  <si>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</si>
  <si>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</si>
  <si>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</si>
  <si>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</si>
  <si>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</si>
  <si>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</si>
  <si>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</si>
  <si>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</si>
  <si>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</si>
  <si>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</si>
  <si>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</si>
  <si>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</si>
  <si>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</si>
  <si>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</si>
  <si>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</si>
  <si>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</si>
  <si>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</si>
  <si>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</si>
  <si>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</si>
  <si>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</si>
  <si>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</si>
  <si>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</si>
  <si>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</si>
  <si>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</si>
  <si>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</si>
  <si>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</si>
  <si>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</si>
  <si>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</si>
  <si>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</si>
  <si>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</si>
  <si>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</si>
  <si>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</si>
  <si>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</si>
  <si>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</si>
  <si>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</si>
  <si>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</si>
  <si>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</si>
  <si>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</si>
  <si>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</si>
  <si>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</si>
  <si>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</si>
  <si>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</si>
  <si>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</si>
  <si>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</si>
  <si>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</si>
  <si>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</si>
  <si>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</si>
  <si>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</si>
  <si>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</si>
  <si>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</si>
  <si>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</si>
  <si>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</si>
  <si>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</si>
  <si>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</si>
  <si>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</si>
  <si>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</si>
  <si>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</si>
  <si>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</si>
  <si>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</si>
  <si>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</si>
  <si>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</si>
  <si>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</si>
  <si>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</si>
  <si>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</si>
  <si>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</si>
  <si>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</si>
  <si>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</si>
  <si>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</si>
  <si>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</si>
  <si>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</si>
  <si>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</si>
  <si>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</si>
  <si>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</si>
  <si>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</si>
  <si>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</si>
  <si>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</si>
  <si>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</si>
  <si>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</si>
  <si>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</si>
  <si>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</si>
  <si>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</si>
  <si>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</si>
  <si>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</si>
  <si>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</si>
  <si>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</si>
  <si>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</si>
  <si>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</si>
  <si>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</si>
  <si>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</si>
  <si>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</si>
  <si>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</si>
  <si>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</si>
  <si>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</si>
  <si>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</si>
  <si>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</si>
  <si>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</si>
  <si>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</si>
  <si>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</si>
  <si>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</si>
  <si>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</si>
  <si>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</si>
  <si>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</si>
  <si>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</si>
  <si>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</si>
  <si>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</si>
  <si>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</si>
  <si>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</si>
  <si>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</si>
  <si>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</si>
  <si>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</si>
  <si>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</si>
  <si>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</si>
  <si>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</si>
  <si>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</si>
  <si>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</si>
  <si>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</si>
  <si>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</si>
  <si>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</si>
  <si>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</si>
  <si>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</si>
  <si>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</si>
  <si>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</si>
  <si>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</si>
  <si>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</si>
  <si>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</si>
  <si>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</si>
  <si>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</si>
  <si>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</si>
  <si>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</si>
  <si>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</si>
  <si>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</si>
  <si>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</si>
  <si>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</si>
  <si>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</si>
  <si>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</si>
  <si>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</si>
  <si>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</si>
  <si>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</si>
  <si>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</si>
  <si>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</si>
  <si>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</si>
  <si>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</si>
  <si>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</si>
  <si>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</si>
  <si>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</si>
  <si>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</si>
  <si>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</si>
  <si>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</si>
  <si>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</si>
  <si>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</si>
  <si>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</si>
  <si>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</si>
  <si>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</si>
  <si>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</si>
  <si>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</si>
  <si>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</si>
  <si>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</si>
  <si>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</si>
  <si>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</si>
  <si>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</si>
  <si>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</si>
  <si>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</si>
  <si>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</si>
  <si>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</si>
  <si>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</si>
  <si>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</si>
  <si>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</si>
  <si>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</si>
  <si>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</si>
  <si>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</si>
  <si>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</si>
  <si>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</si>
  <si>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</si>
  <si>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</si>
  <si>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</si>
  <si>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</si>
  <si>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</si>
  <si>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</si>
  <si>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</si>
  <si>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</si>
  <si>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</si>
  <si>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</si>
  <si>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</si>
  <si>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</si>
  <si>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</si>
  <si>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</si>
  <si>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</si>
  <si>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</si>
  <si>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</si>
  <si>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</si>
  <si>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</si>
  <si>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</si>
  <si>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</si>
  <si>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</si>
  <si>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</si>
  <si>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</si>
  <si>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</si>
  <si>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</si>
  <si>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</si>
  <si>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</si>
  <si>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</si>
  <si>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</si>
  <si>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</si>
  <si>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</si>
  <si>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</si>
  <si>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</si>
  <si>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</si>
  <si>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</si>
  <si>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</si>
  <si>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</si>
  <si>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</si>
  <si>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</si>
  <si>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</si>
  <si>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</si>
  <si>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</si>
  <si>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</si>
  <si>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</si>
  <si>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</si>
  <si>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</si>
  <si>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</si>
  <si>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</si>
  <si>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</si>
  <si>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</si>
  <si>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</si>
  <si>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</si>
  <si>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</si>
  <si>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</si>
  <si>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</si>
  <si>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</si>
  <si>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</si>
  <si>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</si>
  <si>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</si>
  <si>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</si>
  <si>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</si>
  <si>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</si>
  <si>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</si>
  <si>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</si>
  <si>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</si>
  <si>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</si>
  <si>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</si>
  <si>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</si>
  <si>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</si>
  <si>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</si>
  <si>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</si>
  <si>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</si>
  <si>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</si>
  <si>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</si>
  <si>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</si>
  <si>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</si>
  <si>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</si>
  <si>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</si>
  <si>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</si>
  <si>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</si>
  <si>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</si>
  <si>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</si>
  <si>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</si>
  <si>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</si>
  <si>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</si>
  <si>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</si>
  <si>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</si>
  <si>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</si>
  <si>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</si>
  <si>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</si>
  <si>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</si>
  <si>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</si>
  <si>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</si>
  <si>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</si>
  <si>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</si>
  <si>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</si>
  <si>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</si>
  <si>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</si>
  <si>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</si>
  <si>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</si>
  <si>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</si>
  <si>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</si>
  <si>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</si>
  <si>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</si>
  <si>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</si>
  <si>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</si>
  <si>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</si>
  <si>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</si>
  <si>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</si>
  <si>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</si>
  <si>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</si>
  <si>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</si>
  <si>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</si>
  <si>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</si>
  <si>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</si>
  <si>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</si>
  <si>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</si>
  <si>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</si>
  <si>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</si>
  <si>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</si>
  <si>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</si>
  <si>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</si>
  <si>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</si>
  <si>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</si>
  <si>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</si>
  <si>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</si>
  <si>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</si>
  <si>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</si>
  <si>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</si>
  <si>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</si>
  <si>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</si>
  <si>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</si>
  <si>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</si>
  <si>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</si>
  <si>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</si>
  <si>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</si>
  <si>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</si>
  <si>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</si>
  <si>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</si>
  <si>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</si>
  <si>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</si>
  <si>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</si>
  <si>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</si>
  <si>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</si>
  <si>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</si>
  <si>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</si>
  <si>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</si>
  <si>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</si>
  <si>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</si>
  <si>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</si>
  <si>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</si>
  <si>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</si>
  <si>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</si>
  <si>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</si>
  <si>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</si>
  <si>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</si>
  <si>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</si>
  <si>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</si>
  <si>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</si>
  <si>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</si>
  <si>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</si>
  <si>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</si>
  <si>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</si>
  <si>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</si>
  <si>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</si>
  <si>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</si>
  <si>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</si>
  <si>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</si>
  <si>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</si>
  <si>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</si>
  <si>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</si>
  <si>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</si>
  <si>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</si>
  <si>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</si>
  <si>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</si>
  <si>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</si>
  <si>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</si>
  <si>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</si>
  <si>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</si>
  <si>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</si>
  <si>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</si>
  <si>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</si>
  <si>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</si>
  <si>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</si>
  <si>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</si>
  <si>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</si>
  <si>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</si>
  <si>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</si>
  <si>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</si>
  <si>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</si>
  <si>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</si>
  <si>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</si>
  <si>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</si>
  <si>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</si>
  <si>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</si>
  <si>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</si>
  <si>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</si>
  <si>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</si>
  <si>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</si>
  <si>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</si>
  <si>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</si>
  <si>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</si>
  <si>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</si>
  <si>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</si>
  <si>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</si>
  <si>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</si>
  <si>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</si>
  <si>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</si>
  <si>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</si>
  <si>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</si>
  <si>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</si>
  <si>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</si>
  <si>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</si>
  <si>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</si>
  <si>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</si>
  <si>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</si>
  <si>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</si>
  <si>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</si>
  <si>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</si>
  <si>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</si>
  <si>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</si>
  <si>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</si>
  <si>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</si>
  <si>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</si>
  <si>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</si>
  <si>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</si>
  <si>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</si>
  <si>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</si>
  <si>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</si>
  <si>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</si>
  <si>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</si>
  <si>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</si>
  <si>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</si>
  <si>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</si>
  <si>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</si>
  <si>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</si>
  <si>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</si>
  <si>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</si>
  <si>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</si>
  <si>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</si>
  <si>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</si>
  <si>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</si>
  <si>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</si>
  <si>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</si>
  <si>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</si>
  <si>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</si>
  <si>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</si>
  <si>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</si>
  <si>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</si>
  <si>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</si>
  <si>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</si>
  <si>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</si>
  <si>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</si>
  <si>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</si>
  <si>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</si>
  <si>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</si>
  <si>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</si>
  <si>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</si>
  <si>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</si>
  <si>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</si>
  <si>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</si>
  <si>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</si>
  <si>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</si>
  <si>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</si>
  <si>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</si>
  <si>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</si>
  <si>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</si>
  <si>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</si>
  <si>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</si>
  <si>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</si>
  <si>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</si>
  <si>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</si>
  <si>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</si>
  <si>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</si>
  <si>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</si>
  <si>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</si>
  <si>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</si>
  <si>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</si>
  <si>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</si>
  <si>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</si>
  <si>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</si>
  <si>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</si>
  <si>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</si>
  <si>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</si>
  <si>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</si>
  <si>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</si>
  <si>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</si>
  <si>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</si>
  <si>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</si>
  <si>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</si>
  <si>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</si>
  <si>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</si>
  <si>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</si>
  <si>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</si>
  <si>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</si>
  <si>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</si>
  <si>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</si>
  <si>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</si>
  <si>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</si>
  <si>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</si>
  <si>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</si>
  <si>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</si>
  <si>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</si>
  <si>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</si>
  <si>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</si>
  <si>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</si>
  <si>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</si>
  <si>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</si>
  <si>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</si>
  <si>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</si>
  <si>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</si>
  <si>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</si>
  <si>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</si>
  <si>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</si>
  <si>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</si>
  <si>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</si>
  <si>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</si>
  <si>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</si>
  <si>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</si>
  <si>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</si>
  <si>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</si>
  <si>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</si>
  <si>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</si>
  <si>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</si>
  <si>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</si>
  <si>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</si>
  <si>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</si>
  <si>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</si>
  <si>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</si>
  <si>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</si>
  <si>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</si>
  <si>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</si>
  <si>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</si>
  <si>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</si>
  <si>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</si>
  <si>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</si>
  <si>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</si>
  <si>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</si>
  <si>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</si>
  <si>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</si>
  <si>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</si>
  <si>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</si>
  <si>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</si>
  <si>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</si>
  <si>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</si>
  <si>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</si>
  <si>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</si>
  <si>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</si>
  <si>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</si>
  <si>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</si>
  <si>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</si>
  <si>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</si>
  <si>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</si>
  <si>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</si>
  <si>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</si>
  <si>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</si>
  <si>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</si>
  <si>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</si>
  <si>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</si>
  <si>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</si>
  <si>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</si>
  <si>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</si>
  <si>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</si>
  <si>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</si>
  <si>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</si>
  <si>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</si>
  <si>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</si>
  <si>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</si>
  <si>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</si>
  <si>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</si>
  <si>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</si>
  <si>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</si>
  <si>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</si>
  <si>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</si>
  <si>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</si>
  <si>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</si>
  <si>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</si>
  <si>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</si>
  <si>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</si>
  <si>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</si>
  <si>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</si>
  <si>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</si>
  <si>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</si>
  <si>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</si>
  <si>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</si>
  <si>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</si>
  <si>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</si>
  <si>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</si>
  <si>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</si>
  <si>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</si>
  <si>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</si>
  <si>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</si>
  <si>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</si>
  <si>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</si>
  <si>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</si>
  <si>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</si>
  <si>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</si>
  <si>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</si>
  <si>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</si>
  <si>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</si>
  <si>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</si>
  <si>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</si>
  <si>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</si>
  <si>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</si>
  <si>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</si>
  <si>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</si>
  <si>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</si>
  <si>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</si>
  <si>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</si>
  <si>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</si>
  <si>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</si>
  <si>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</si>
  <si>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</si>
  <si>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</si>
  <si>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</si>
  <si>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</si>
  <si>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</si>
  <si>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</si>
  <si>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</si>
  <si>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</si>
  <si>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</si>
  <si>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</si>
  <si>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</si>
  <si>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</si>
  <si>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</si>
  <si>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</si>
  <si>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</si>
  <si>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</si>
  <si>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</si>
  <si>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</si>
  <si>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</si>
  <si>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</si>
  <si>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</si>
  <si>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</si>
  <si>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</si>
  <si>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</si>
  <si>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</si>
  <si>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</si>
  <si>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</si>
  <si>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</si>
  <si>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</si>
  <si>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</si>
  <si>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</si>
  <si>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</si>
  <si>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</si>
  <si>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</si>
  <si>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</si>
  <si>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</si>
  <si>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</si>
  <si>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</si>
  <si>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</si>
  <si>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</si>
  <si>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</si>
  <si>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</si>
  <si>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</si>
  <si>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</si>
  <si>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</si>
  <si>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</si>
  <si>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</si>
  <si>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</si>
  <si>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</si>
  <si>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</si>
  <si>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</si>
  <si>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</si>
  <si>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</si>
  <si>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</si>
  <si>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</si>
  <si>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</si>
  <si>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</si>
  <si>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</si>
  <si>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</si>
  <si>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</si>
  <si>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</si>
  <si>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</si>
  <si>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</si>
  <si>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</si>
  <si>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</si>
  <si>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</si>
  <si>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</si>
  <si>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</si>
  <si>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</si>
  <si>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</si>
  <si>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</si>
  <si>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</si>
  <si>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</si>
  <si>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</si>
  <si>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</si>
  <si>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</si>
  <si>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</si>
  <si>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</si>
  <si>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</si>
  <si>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</si>
  <si>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</si>
  <si>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</si>
  <si>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</si>
  <si>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</si>
  <si>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</si>
  <si>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</si>
  <si>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</si>
  <si>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</si>
  <si>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</si>
  <si>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</si>
  <si>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</si>
  <si>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</si>
  <si>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</si>
  <si>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</si>
  <si>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</si>
  <si>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</si>
  <si>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</si>
  <si>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</si>
  <si>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</si>
  <si>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</si>
  <si>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</si>
  <si>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</si>
  <si>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</si>
  <si>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</si>
  <si>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</si>
  <si>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</si>
  <si>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</si>
  <si>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</si>
  <si>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</si>
  <si>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</si>
  <si>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</si>
  <si>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</si>
  <si>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</si>
  <si>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</si>
  <si>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</si>
  <si>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</si>
  <si>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</si>
  <si>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</si>
  <si>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</si>
  <si>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</si>
  <si>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</si>
  <si>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</si>
  <si>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</si>
  <si>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</si>
  <si>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</si>
  <si>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</si>
  <si>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</si>
  <si>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</si>
  <si>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</si>
  <si>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</si>
  <si>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</si>
  <si>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</si>
  <si>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</si>
  <si>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</si>
  <si>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</si>
  <si>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</si>
  <si>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</si>
  <si>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</si>
  <si>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</si>
  <si>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</si>
  <si>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</si>
  <si>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</si>
  <si>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</si>
  <si>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</si>
  <si>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</si>
  <si>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</si>
  <si>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</si>
  <si>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</si>
  <si>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</si>
  <si>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</si>
  <si>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</si>
  <si>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</si>
  <si>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</si>
  <si>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</si>
  <si>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</si>
  <si>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</si>
  <si>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</si>
  <si>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</si>
  <si>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</si>
  <si>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</si>
  <si>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</si>
  <si>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</si>
  <si>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</si>
  <si>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</si>
  <si>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</si>
  <si>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</si>
  <si>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</si>
  <si>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</si>
  <si>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</si>
  <si>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</si>
  <si>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</si>
  <si>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</si>
  <si>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</si>
  <si>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</si>
  <si>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</si>
  <si>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</si>
  <si>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</si>
  <si>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</si>
  <si>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</si>
  <si>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</si>
  <si>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</si>
  <si>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</si>
  <si>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</si>
  <si>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</si>
  <si>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</si>
  <si>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</si>
  <si>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</si>
  <si>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</si>
  <si>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</si>
  <si>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</si>
  <si>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</si>
  <si>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</si>
  <si>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</si>
  <si>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</si>
  <si>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</si>
  <si>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</si>
  <si>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</si>
  <si>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</si>
  <si>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</si>
  <si>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</si>
  <si>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</si>
  <si>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</si>
  <si>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</si>
  <si>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</si>
  <si>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</si>
  <si>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</si>
  <si>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</si>
  <si>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</si>
  <si>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</si>
  <si>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</si>
  <si>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</si>
  <si>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</si>
  <si>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</si>
  <si>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</si>
  <si>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</si>
  <si>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</si>
  <si>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</si>
  <si>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</si>
  <si>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</si>
  <si>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</si>
  <si>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</si>
  <si>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</si>
  <si>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</si>
  <si>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</si>
  <si>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</si>
  <si>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</si>
  <si>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</si>
  <si>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</si>
  <si>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</si>
  <si>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</si>
  <si>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</si>
  <si>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</si>
  <si>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</si>
  <si>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</si>
  <si>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</si>
  <si>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</si>
  <si>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</si>
  <si>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</si>
  <si>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</si>
  <si>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</si>
  <si>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</si>
  <si>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</si>
  <si>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</si>
  <si>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</si>
  <si>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</si>
  <si>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</si>
  <si>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</si>
  <si>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</si>
  <si>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</si>
  <si>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</si>
  <si>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</si>
  <si>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</si>
  <si>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</si>
  <si>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</si>
  <si>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</si>
  <si>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</si>
  <si>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</si>
  <si>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</si>
  <si>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</si>
  <si>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</si>
  <si>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</si>
  <si>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</si>
  <si>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</si>
  <si>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</si>
  <si>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</si>
  <si>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</si>
  <si>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</si>
  <si>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</si>
  <si>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</si>
  <si>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</si>
  <si>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</si>
  <si>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</si>
  <si>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</si>
  <si>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</si>
  <si>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</si>
  <si>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</si>
  <si>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</si>
  <si>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</si>
  <si>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</si>
  <si>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</si>
  <si>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</si>
  <si>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</si>
  <si>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</si>
  <si>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</si>
  <si>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</si>
  <si>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</si>
  <si>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</si>
  <si>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</si>
  <si>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</si>
  <si>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</si>
  <si>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</si>
  <si>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</si>
  <si>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</si>
  <si>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</si>
  <si>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</si>
  <si>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</si>
  <si>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</si>
  <si>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</si>
  <si>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</si>
  <si>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</si>
  <si>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</si>
  <si>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</si>
  <si>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</si>
  <si>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</si>
  <si>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</si>
  <si>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</si>
  <si>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</si>
  <si>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</si>
  <si>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</si>
  <si>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</si>
  <si>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</si>
  <si>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</si>
  <si>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</si>
  <si>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</si>
  <si>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</si>
  <si>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</si>
  <si>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</si>
  <si>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</si>
  <si>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</si>
  <si>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</si>
  <si>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</si>
  <si>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</si>
  <si>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</si>
  <si>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</si>
  <si>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</si>
  <si>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</si>
  <si>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</si>
  <si>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</si>
  <si>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</si>
  <si>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</si>
  <si>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</si>
  <si>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</si>
  <si>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</si>
  <si>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</si>
  <si>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</si>
  <si>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</si>
  <si>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</si>
  <si>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</si>
  <si>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</si>
  <si>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</si>
  <si>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</si>
  <si>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</si>
  <si>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</si>
  <si>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</si>
  <si>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</si>
  <si>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</si>
  <si>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</si>
  <si>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</si>
  <si>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</si>
  <si>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</si>
  <si>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</si>
  <si>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</si>
  <si>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</si>
  <si>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</si>
  <si>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</si>
  <si>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</si>
  <si>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</si>
  <si>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</si>
  <si>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</si>
  <si>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</si>
  <si>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</si>
  <si>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</si>
  <si>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</si>
  <si>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</si>
  <si>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</si>
  <si>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</si>
  <si>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</si>
  <si>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</si>
  <si>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</si>
  <si>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</si>
  <si>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</si>
  <si>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</si>
  <si>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</si>
  <si>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</si>
  <si>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</si>
  <si>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</si>
  <si>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</si>
  <si>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</si>
  <si>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</si>
  <si>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</si>
  <si>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</si>
  <si>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</si>
  <si>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</si>
  <si>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</si>
  <si>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</si>
  <si>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</si>
  <si>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</si>
  <si>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</si>
  <si>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</si>
  <si>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</si>
  <si>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</si>
  <si>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</si>
  <si>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</si>
  <si>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</si>
  <si>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</si>
  <si>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</si>
  <si>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</si>
  <si>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</si>
  <si>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</si>
  <si>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</si>
  <si>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</si>
  <si>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</si>
  <si>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</si>
  <si>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</si>
  <si>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</si>
  <si>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</si>
  <si>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</si>
  <si>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</si>
  <si>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</si>
  <si>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</si>
  <si>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</si>
  <si>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</si>
  <si>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</si>
  <si>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</si>
  <si>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</si>
  <si>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</si>
  <si>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</si>
  <si>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</si>
  <si>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</si>
  <si>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</si>
  <si>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</si>
  <si>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</si>
  <si>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</si>
  <si>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</si>
  <si>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</si>
  <si>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</si>
  <si>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</si>
  <si>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</si>
  <si>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</si>
  <si>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</si>
  <si>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</si>
  <si>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</si>
  <si>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</si>
  <si>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</si>
  <si>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</si>
  <si>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</si>
  <si>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</si>
  <si>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</si>
  <si>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</si>
  <si>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</si>
  <si>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</si>
  <si>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</si>
  <si>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</si>
  <si>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</si>
  <si>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</si>
  <si>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</si>
  <si>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</si>
  <si>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</si>
  <si>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</si>
  <si>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</si>
  <si>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</si>
  <si>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</si>
  <si>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</si>
  <si>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</si>
  <si>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</si>
  <si>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</si>
  <si>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</si>
  <si>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</si>
  <si>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</si>
  <si>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</si>
  <si>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</si>
  <si>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</si>
  <si>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</si>
  <si>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</si>
  <si>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</si>
  <si>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</si>
  <si>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</si>
  <si>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</si>
  <si>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</si>
  <si>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</si>
  <si>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</si>
  <si>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</si>
  <si>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</si>
  <si>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</si>
  <si>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</si>
  <si>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</si>
  <si>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</si>
  <si>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</si>
  <si>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</si>
  <si>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</si>
  <si>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</si>
  <si>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</si>
  <si>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</si>
  <si>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</si>
  <si>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</si>
  <si>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</si>
  <si>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</si>
  <si>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</si>
  <si>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</si>
  <si>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</si>
  <si>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</si>
  <si>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</si>
  <si>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</si>
  <si>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</si>
  <si>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</si>
  <si>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</si>
  <si>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</si>
  <si>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</si>
  <si>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</si>
  <si>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</si>
  <si>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</si>
  <si>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</si>
  <si>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</si>
  <si>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</si>
  <si>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</si>
  <si>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</si>
  <si>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</si>
  <si>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</si>
  <si>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</si>
  <si>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</si>
  <si>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</si>
  <si>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</si>
  <si>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</si>
  <si>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</si>
  <si>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</si>
  <si>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</si>
  <si>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</si>
  <si>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</si>
  <si>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</si>
  <si>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</si>
  <si>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</si>
  <si>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</si>
  <si>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</si>
  <si>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</si>
  <si>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</si>
  <si>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</si>
  <si>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</si>
  <si>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</si>
  <si>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</si>
  <si>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</si>
  <si>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</si>
  <si>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</si>
  <si>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</si>
  <si>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</si>
  <si>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</si>
  <si>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</si>
  <si>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</si>
  <si>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</si>
  <si>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</si>
  <si>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</si>
  <si>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</si>
  <si>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</si>
  <si>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</si>
  <si>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</si>
  <si>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</si>
  <si>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</si>
  <si>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</si>
  <si>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</si>
  <si>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</si>
  <si>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</si>
  <si>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</si>
  <si>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</si>
  <si>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</si>
  <si>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</si>
  <si>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</si>
  <si>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</si>
  <si>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</si>
  <si>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</si>
  <si>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</si>
  <si>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</si>
  <si>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</si>
  <si>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</si>
  <si>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</si>
  <si>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</si>
  <si>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</si>
  <si>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</si>
  <si>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</si>
  <si>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</si>
  <si>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</si>
  <si>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</si>
  <si>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</si>
  <si>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</si>
  <si>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</si>
  <si>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</si>
  <si>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</si>
  <si>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</si>
  <si>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</si>
  <si>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</si>
  <si>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</si>
  <si>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</si>
  <si>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</si>
  <si>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</si>
  <si>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</si>
  <si>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</si>
  <si>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</si>
  <si>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</si>
  <si>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</si>
  <si>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</si>
  <si>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</si>
  <si>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</si>
  <si>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</si>
  <si>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</si>
  <si>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</si>
  <si>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</si>
  <si>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</si>
  <si>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</si>
  <si>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</si>
  <si>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</si>
  <si>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</si>
  <si>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</si>
  <si>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</si>
  <si>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</si>
  <si>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</si>
  <si>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</si>
  <si>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</si>
  <si>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</si>
  <si>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</si>
  <si>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</si>
  <si>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</si>
  <si>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</si>
  <si>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</si>
  <si>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</si>
  <si>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</si>
  <si>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</si>
  <si>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</si>
  <si>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</si>
  <si>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</si>
  <si>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</si>
  <si>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</si>
  <si>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</si>
  <si>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</si>
  <si>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</si>
  <si>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</si>
  <si>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</si>
  <si>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</si>
  <si>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</si>
  <si>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</si>
  <si>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</si>
  <si>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</si>
  <si>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</si>
  <si>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</si>
  <si>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</si>
  <si>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</si>
  <si>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</si>
  <si>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</si>
  <si>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</si>
  <si>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</si>
  <si>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</si>
  <si>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</si>
  <si>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</si>
  <si>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</si>
  <si>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</si>
  <si>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</si>
  <si>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</si>
  <si>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</si>
  <si>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</si>
  <si>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</si>
  <si>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</si>
  <si>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</si>
  <si>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</si>
  <si>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</si>
  <si>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</si>
  <si>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</si>
  <si>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</si>
  <si>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</si>
  <si>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</si>
  <si>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</si>
  <si>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</si>
  <si>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</si>
  <si>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</si>
  <si>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</si>
  <si>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</si>
  <si>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</si>
  <si>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</si>
  <si>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</si>
  <si>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</si>
  <si>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</si>
  <si>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</si>
  <si>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</si>
  <si>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</si>
  <si>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</si>
  <si>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</si>
  <si>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</si>
  <si>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</si>
  <si>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</si>
  <si>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</si>
  <si>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</si>
  <si>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</si>
  <si>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</si>
  <si>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</si>
  <si>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</si>
  <si>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</si>
  <si>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</si>
  <si>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</si>
  <si>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</si>
  <si>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</si>
  <si>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</si>
  <si>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</si>
  <si>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</si>
  <si>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</si>
  <si>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</si>
  <si>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</si>
  <si>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</si>
  <si>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</si>
  <si>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</si>
  <si>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</si>
  <si>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</si>
  <si>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</si>
  <si>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</si>
  <si>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</si>
  <si>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</si>
  <si>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</si>
  <si>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</si>
  <si>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</si>
  <si>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</si>
  <si>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</si>
  <si>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</si>
  <si>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</si>
  <si>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</si>
  <si>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</si>
  <si>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</si>
  <si>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</si>
  <si>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</si>
  <si>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</si>
  <si>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</si>
  <si>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</si>
  <si>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</si>
  <si>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</si>
  <si>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</si>
  <si>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</si>
  <si>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</si>
  <si>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</si>
  <si>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</si>
  <si>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</si>
  <si>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</si>
  <si>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</si>
  <si>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</si>
  <si>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</si>
  <si>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</si>
  <si>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</si>
  <si>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</si>
  <si>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</si>
  <si>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</si>
  <si>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</si>
  <si>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</si>
  <si>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</si>
  <si>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</si>
  <si>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</si>
  <si>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</si>
  <si>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</si>
  <si>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</si>
  <si>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</si>
  <si>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</si>
  <si>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</si>
  <si>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</si>
  <si>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</si>
  <si>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</si>
  <si>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</si>
  <si>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</si>
  <si>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</si>
  <si>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</si>
  <si>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</si>
  <si>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</si>
  <si>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</si>
  <si>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</si>
  <si>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</si>
  <si>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</si>
  <si>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</si>
  <si>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</si>
  <si>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</si>
  <si>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</si>
  <si>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</si>
  <si>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</si>
  <si>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</si>
  <si>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</si>
  <si>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</si>
  <si>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</si>
  <si>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</si>
  <si>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</si>
  <si>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</si>
  <si>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</si>
  <si>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</si>
  <si>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</si>
  <si>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</si>
  <si>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</si>
  <si>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</si>
  <si>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</si>
  <si>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</si>
  <si>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</si>
  <si>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</si>
  <si>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</si>
  <si>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</si>
  <si>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</si>
  <si>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</si>
  <si>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</si>
  <si>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</si>
  <si>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</si>
  <si>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</si>
  <si>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</si>
  <si>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</si>
  <si>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</si>
  <si>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</si>
  <si>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</si>
  <si>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</si>
  <si>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</si>
  <si>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</si>
  <si>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</si>
  <si>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</si>
  <si>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</si>
  <si>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</si>
  <si>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</si>
  <si>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</si>
  <si>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</si>
  <si>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</si>
  <si>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</si>
  <si>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</si>
  <si>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</si>
  <si>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</si>
  <si>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</si>
  <si>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</si>
  <si>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</si>
  <si>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</si>
  <si>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</si>
  <si>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</si>
  <si>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</si>
  <si>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</si>
  <si>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</si>
  <si>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</si>
  <si>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</si>
  <si>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</si>
  <si>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</si>
  <si>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</si>
  <si>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</si>
  <si>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</si>
  <si>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</si>
  <si>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</si>
  <si>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</si>
  <si>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</si>
  <si>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</si>
  <si>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</si>
  <si>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</si>
  <si>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</si>
  <si>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</si>
  <si>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</si>
  <si>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</si>
  <si>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</si>
  <si>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</si>
  <si>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</si>
  <si>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</si>
  <si>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</si>
  <si>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</si>
  <si>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</si>
  <si>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</si>
  <si>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</si>
  <si>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</si>
  <si>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</si>
  <si>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</si>
  <si>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</si>
  <si>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</si>
  <si>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</si>
  <si>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</si>
  <si>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</si>
  <si>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</si>
  <si>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</si>
  <si>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</si>
  <si>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</si>
  <si>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</si>
  <si>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</si>
  <si>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</si>
  <si>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</si>
  <si>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</si>
  <si>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</si>
  <si>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</si>
  <si>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</si>
  <si>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</si>
  <si>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</si>
  <si>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</si>
  <si>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</si>
  <si>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</si>
  <si>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</si>
  <si>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</si>
  <si>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</si>
  <si>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</si>
  <si>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</si>
  <si>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</si>
  <si>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</si>
  <si>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</si>
  <si>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</si>
  <si>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</si>
  <si>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</si>
  <si>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</si>
  <si>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</si>
  <si>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</si>
  <si>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</si>
  <si>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</si>
  <si>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</si>
  <si>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</si>
  <si>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</si>
  <si>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</si>
  <si>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</si>
  <si>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</si>
  <si>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</si>
  <si>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</si>
  <si>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</si>
  <si>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</si>
  <si>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</si>
  <si>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</si>
  <si>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</si>
  <si>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</si>
  <si>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</si>
  <si>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</si>
  <si>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</si>
  <si>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</si>
  <si>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</si>
  <si>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</si>
  <si>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</si>
  <si>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</si>
  <si>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</si>
  <si>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</si>
  <si>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</si>
  <si>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</si>
  <si>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</si>
  <si>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</si>
  <si>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</si>
  <si>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</si>
  <si>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</si>
  <si>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</si>
  <si>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</si>
  <si>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</si>
  <si>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</si>
  <si>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</si>
  <si>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</si>
  <si>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</si>
  <si>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</si>
  <si>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</si>
  <si>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</si>
  <si>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</si>
  <si>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</si>
  <si>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</si>
  <si>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</si>
  <si>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</si>
  <si>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</si>
  <si>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</si>
  <si>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</si>
  <si>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</si>
  <si>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</si>
  <si>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</si>
  <si>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</si>
  <si>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</si>
  <si>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</si>
  <si>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</si>
  <si>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</si>
  <si>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</si>
  <si>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</si>
  <si>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</si>
  <si>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</si>
  <si>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</si>
  <si>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</si>
  <si>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</si>
  <si>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</si>
  <si>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</si>
  <si>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</si>
  <si>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</si>
  <si>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</si>
  <si>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</si>
  <si>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</si>
  <si>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</si>
  <si>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</si>
  <si>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</si>
  <si>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</si>
  <si>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</si>
  <si>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</si>
  <si>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</si>
  <si>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</si>
  <si>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</si>
  <si>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</si>
  <si>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</si>
  <si>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</si>
  <si>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</si>
  <si>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</si>
  <si>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</si>
  <si>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</si>
  <si>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</si>
  <si>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</si>
  <si>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</si>
  <si>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</si>
  <si>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</si>
  <si>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</si>
  <si>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</si>
  <si>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</si>
  <si>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</si>
  <si>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</si>
  <si>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</si>
  <si>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</si>
  <si>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</si>
  <si>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</si>
  <si>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</si>
  <si>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</si>
  <si>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</si>
  <si>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</si>
  <si>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</si>
  <si>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</si>
  <si>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</si>
  <si>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</si>
  <si>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</si>
  <si>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</si>
  <si>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</si>
  <si>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</si>
  <si>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</si>
  <si>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</si>
  <si>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</si>
  <si>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</si>
  <si>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</si>
  <si>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</si>
  <si>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</si>
  <si>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</si>
  <si>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</si>
  <si>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</si>
  <si>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</si>
  <si>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</si>
  <si>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</si>
  <si>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</si>
  <si>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</si>
  <si>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</si>
  <si>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</si>
  <si>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</si>
  <si>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</si>
  <si>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</si>
  <si>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</si>
  <si>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</si>
  <si>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</si>
  <si>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</si>
  <si>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</si>
  <si>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</si>
  <si>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</si>
  <si>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</si>
  <si>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</si>
  <si>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</si>
  <si>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</si>
  <si>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</si>
  <si>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</si>
  <si>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</si>
  <si>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</si>
  <si>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</si>
  <si>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</si>
  <si>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</si>
  <si>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</si>
  <si>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</si>
  <si>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</si>
  <si>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</si>
  <si>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</si>
  <si>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</si>
  <si>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</si>
  <si>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</si>
  <si>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</si>
  <si>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</si>
  <si>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</si>
  <si>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</si>
  <si>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</si>
  <si>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</si>
  <si>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</si>
  <si>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</si>
  <si>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</si>
  <si>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</si>
  <si>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</si>
  <si>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</si>
  <si>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</si>
  <si>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</si>
  <si>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</si>
  <si>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</si>
  <si>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</si>
  <si>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</si>
  <si>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</si>
  <si>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</si>
  <si>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</si>
  <si>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</si>
  <si>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</si>
  <si>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</si>
  <si>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</si>
  <si>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</si>
  <si>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</si>
  <si>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</si>
  <si>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</si>
  <si>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</si>
  <si>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</si>
  <si>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</si>
  <si>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</si>
  <si>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</si>
  <si>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</si>
  <si>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</si>
  <si>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</si>
  <si>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</si>
  <si>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</si>
  <si>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</si>
  <si>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</si>
  <si>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</si>
  <si>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</si>
  <si>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</si>
  <si>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</si>
  <si>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</si>
  <si>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</si>
  <si>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</si>
  <si>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</si>
  <si>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</si>
  <si>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</si>
  <si>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</si>
  <si>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</si>
  <si>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</si>
  <si>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</si>
  <si>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</si>
  <si>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</si>
  <si>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</si>
  <si>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</si>
  <si>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</si>
  <si>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</si>
  <si>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</si>
  <si>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</si>
  <si>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</si>
  <si>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</si>
  <si>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</si>
  <si>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</si>
  <si>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</si>
  <si>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</si>
  <si>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</si>
  <si>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</si>
  <si>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</si>
  <si>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</si>
  <si>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</si>
  <si>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</si>
  <si>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</si>
  <si>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</si>
  <si>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</si>
  <si>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</si>
  <si>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</si>
  <si>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</si>
  <si>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</si>
  <si>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</si>
  <si>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</si>
  <si>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</si>
  <si>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</si>
  <si>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</si>
  <si>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</si>
  <si>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</si>
  <si>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</si>
  <si>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</si>
  <si>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</si>
  <si>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</si>
  <si>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</si>
  <si>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</si>
  <si>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</si>
  <si>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</si>
  <si>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</si>
  <si>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</si>
  <si>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</si>
  <si>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</si>
  <si>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</si>
  <si>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</si>
  <si>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</si>
  <si>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</si>
  <si>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</si>
  <si>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</si>
  <si>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</si>
  <si>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</si>
  <si>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</si>
  <si>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</si>
  <si>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</si>
  <si>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</si>
  <si>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</si>
  <si>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</si>
  <si>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</si>
  <si>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</si>
  <si>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</si>
  <si>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</si>
  <si>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</si>
  <si>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</si>
  <si>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</si>
  <si>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</si>
  <si>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</si>
  <si>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</si>
  <si>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</si>
  <si>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</si>
  <si>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</si>
  <si>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</si>
  <si>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</si>
  <si>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</si>
  <si>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</si>
  <si>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</si>
  <si>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</si>
  <si>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</si>
  <si>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</si>
  <si>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</si>
  <si>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</si>
  <si>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</si>
  <si>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</si>
  <si>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</si>
  <si>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</si>
  <si>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</si>
  <si>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</si>
  <si>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</si>
  <si>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</si>
  <si>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</si>
  <si>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</si>
  <si>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</si>
  <si>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</si>
  <si>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</si>
  <si>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</si>
  <si>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</si>
  <si>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</si>
  <si>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</si>
  <si>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</si>
  <si>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</si>
  <si>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</si>
  <si>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</si>
  <si>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</si>
  <si>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</si>
  <si>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</si>
  <si>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</si>
  <si>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</si>
  <si>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</si>
  <si>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</si>
  <si>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</si>
  <si>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</si>
  <si>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</si>
  <si>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</si>
  <si>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</si>
  <si>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</si>
  <si>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</si>
  <si>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</si>
  <si>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</si>
  <si>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</si>
  <si>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</si>
  <si>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</si>
  <si>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</si>
  <si>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</si>
  <si>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</si>
  <si>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</si>
  <si>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</si>
  <si>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</si>
  <si>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</si>
  <si>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</si>
  <si>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</si>
  <si>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</si>
  <si>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</si>
  <si>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</si>
  <si>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</si>
  <si>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</si>
  <si>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</si>
  <si>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</si>
  <si>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</si>
  <si>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</si>
  <si>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</si>
  <si>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</si>
  <si>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</si>
  <si>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</si>
  <si>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</si>
  <si>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</si>
  <si>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</si>
  <si>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</si>
  <si>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</si>
  <si>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</si>
  <si>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</si>
  <si>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</si>
  <si>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</si>
  <si>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</si>
  <si>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</si>
  <si>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</si>
  <si>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</si>
  <si>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</si>
  <si>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</si>
  <si>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</si>
  <si>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</si>
  <si>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</si>
  <si>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</si>
  <si>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</si>
  <si>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</si>
  <si>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</si>
  <si>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</si>
  <si>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</si>
  <si>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</si>
  <si>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</si>
  <si>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</si>
  <si>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</si>
  <si>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</si>
  <si>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</si>
  <si>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</si>
  <si>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</si>
  <si>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</si>
  <si>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</si>
  <si>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</si>
  <si>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</si>
  <si>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</si>
  <si>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</si>
  <si>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</si>
  <si>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</si>
  <si>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</si>
  <si>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</si>
  <si>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</si>
  <si>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</si>
  <si>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</si>
  <si>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</si>
  <si>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</si>
  <si>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</si>
  <si>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</si>
  <si>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</si>
  <si>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</si>
  <si>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</si>
  <si>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</si>
  <si>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</si>
  <si>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</si>
  <si>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</si>
  <si>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</si>
  <si>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</si>
  <si>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</si>
  <si>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</si>
  <si>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</si>
  <si>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</si>
  <si>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</si>
  <si>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</si>
  <si>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</si>
  <si>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</si>
  <si>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</si>
  <si>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</si>
  <si>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</si>
  <si>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</si>
  <si>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</si>
  <si>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</si>
  <si>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</si>
  <si>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</si>
  <si>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</si>
  <si>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</si>
  <si>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</si>
  <si>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</si>
  <si>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</si>
  <si>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</si>
  <si>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</si>
  <si>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</si>
  <si>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</si>
  <si>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</si>
  <si>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</si>
  <si>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</si>
  <si>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</si>
  <si>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</si>
  <si>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</si>
  <si>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</si>
  <si>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</si>
  <si>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</si>
  <si>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</si>
  <si>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</si>
  <si>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</si>
  <si>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</si>
  <si>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</si>
  <si>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</si>
  <si>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</si>
  <si>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</si>
  <si>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</si>
  <si>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</si>
  <si>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</si>
  <si>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</si>
  <si>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</si>
  <si>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</si>
  <si>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</si>
  <si>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</si>
  <si>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</si>
  <si>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</si>
  <si>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</si>
  <si>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</si>
  <si>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</si>
  <si>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</si>
  <si>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</si>
  <si>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</si>
  <si>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</si>
  <si>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</si>
  <si>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</si>
  <si>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</si>
  <si>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</si>
  <si>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</si>
  <si>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</si>
  <si>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</si>
  <si>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</si>
  <si>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</si>
  <si>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</si>
  <si>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</si>
  <si>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</si>
  <si>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</si>
  <si>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</si>
  <si>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</si>
  <si>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</si>
  <si>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</si>
  <si>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</si>
  <si>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</si>
  <si>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</si>
  <si>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</si>
  <si>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</si>
  <si>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</si>
  <si>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</si>
  <si>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</si>
  <si>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</si>
  <si>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</si>
  <si>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</si>
  <si>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</si>
  <si>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</si>
  <si>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</si>
  <si>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</si>
  <si>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</si>
  <si>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</si>
  <si>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</si>
  <si>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</si>
  <si>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</si>
  <si>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</si>
  <si>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</si>
  <si>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</si>
  <si>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</si>
  <si>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</si>
  <si>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</si>
  <si>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</si>
  <si>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</si>
  <si>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</si>
  <si>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</si>
  <si>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</si>
  <si>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</si>
  <si>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</si>
  <si>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</si>
  <si>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</si>
  <si>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</si>
  <si>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</si>
  <si>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</si>
  <si>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</si>
  <si>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</si>
  <si>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</si>
  <si>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</si>
  <si>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</si>
  <si>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</si>
  <si>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</si>
  <si>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</si>
  <si>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</si>
  <si>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</si>
  <si>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</si>
  <si>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</si>
  <si>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</si>
  <si>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</si>
  <si>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</si>
  <si>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</si>
  <si>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</si>
  <si>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</si>
  <si>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</si>
  <si>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</si>
  <si>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</si>
  <si>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</si>
  <si>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</si>
  <si>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</si>
  <si>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</si>
  <si>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</si>
  <si>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</si>
  <si>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</si>
  <si>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</si>
  <si>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</si>
  <si>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</si>
  <si>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</si>
  <si>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</si>
  <si>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</si>
  <si>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</si>
  <si>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</si>
  <si>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</si>
  <si>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</si>
  <si>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</si>
  <si>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</si>
  <si>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</si>
  <si>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</si>
  <si>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</si>
  <si>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</si>
  <si>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</si>
  <si>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</si>
  <si>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</si>
  <si>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</si>
  <si>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</si>
  <si>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</si>
  <si>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</si>
  <si>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</si>
  <si>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</si>
  <si>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</si>
  <si>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</si>
  <si>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</si>
  <si>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</si>
  <si>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</si>
  <si>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</si>
  <si>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</si>
  <si>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</si>
  <si>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</si>
  <si>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</si>
  <si>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</si>
  <si>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</si>
  <si>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</si>
  <si>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</si>
  <si>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</si>
  <si>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</si>
  <si>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</si>
  <si>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</si>
  <si>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</si>
  <si>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</si>
  <si>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</si>
  <si>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</si>
  <si>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</si>
  <si>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</si>
  <si>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</si>
  <si>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</si>
  <si>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</si>
  <si>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</si>
  <si>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</si>
  <si>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</si>
  <si>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</si>
  <si>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</si>
  <si>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</si>
  <si>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</si>
  <si>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</si>
  <si>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</si>
  <si>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</si>
  <si>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</si>
  <si>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</si>
  <si>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</si>
  <si>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</si>
  <si>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</si>
  <si>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</si>
  <si>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</si>
  <si>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</si>
  <si>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</si>
  <si>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</si>
  <si>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</si>
  <si>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</si>
  <si>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</si>
  <si>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</si>
  <si>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</si>
  <si>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</si>
  <si>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</si>
  <si>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</si>
  <si>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</si>
  <si>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</si>
  <si>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</si>
  <si>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</si>
  <si>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</si>
  <si>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</si>
  <si>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</si>
  <si>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</si>
  <si>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</si>
  <si>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</si>
  <si>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</si>
  <si>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</si>
  <si>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</si>
  <si>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</si>
  <si>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</si>
  <si>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</si>
  <si>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</si>
  <si>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</si>
  <si>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</si>
  <si>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</si>
  <si>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</si>
  <si>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</si>
  <si>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</si>
  <si>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</si>
  <si>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</si>
  <si>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</si>
  <si>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</si>
  <si>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</si>
  <si>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</si>
  <si>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</si>
  <si>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</si>
  <si>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</si>
  <si>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</si>
  <si>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</si>
  <si>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</si>
  <si>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</si>
  <si>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</si>
  <si>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</si>
  <si>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</si>
  <si>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</si>
  <si>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</si>
  <si>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</si>
  <si>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</si>
  <si>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</si>
  <si>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</si>
  <si>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</si>
  <si>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</si>
  <si>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</si>
  <si>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</si>
  <si>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</si>
  <si>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</si>
  <si>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</si>
  <si>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</si>
  <si>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</si>
  <si>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</si>
  <si>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</si>
  <si>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</si>
  <si>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</si>
  <si>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</si>
  <si>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</si>
  <si>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</si>
  <si>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</si>
  <si>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</si>
  <si>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</si>
  <si>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</si>
  <si>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</si>
  <si>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</si>
  <si>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</si>
  <si>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</si>
  <si>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</si>
  <si>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</si>
  <si>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</si>
  <si>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</si>
  <si>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</si>
  <si>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</si>
  <si>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</si>
  <si>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</si>
  <si>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</si>
  <si>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</si>
  <si>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</si>
  <si>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</si>
  <si>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</si>
  <si>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</si>
  <si>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</si>
  <si>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</si>
  <si>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</si>
  <si>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</si>
  <si>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</si>
  <si>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</si>
  <si>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</si>
  <si>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</si>
  <si>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</si>
  <si>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</si>
  <si>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</si>
  <si>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</si>
  <si>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</si>
  <si>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</si>
  <si>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</si>
  <si>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</si>
  <si>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</si>
  <si>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</si>
  <si>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</si>
  <si>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</si>
  <si>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</si>
  <si>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</si>
  <si>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</si>
  <si>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</si>
  <si>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</si>
  <si>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</si>
  <si>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</si>
  <si>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</si>
  <si>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</si>
  <si>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</si>
  <si>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</si>
  <si>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</si>
  <si>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</si>
  <si>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</si>
  <si>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</si>
  <si>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</si>
  <si>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</si>
  <si>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</si>
  <si>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</si>
  <si>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</si>
  <si>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</si>
  <si>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</si>
  <si>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</si>
  <si>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</si>
  <si>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</si>
  <si>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</si>
  <si>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</si>
  <si>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</si>
  <si>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</si>
  <si>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</si>
  <si>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</si>
  <si>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</si>
  <si>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</si>
  <si>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</si>
  <si>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</si>
  <si>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</si>
  <si>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</si>
  <si>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</si>
  <si>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</si>
  <si>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</si>
  <si>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</si>
  <si>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</si>
  <si>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</si>
  <si>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</si>
  <si>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</si>
  <si>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</si>
  <si>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</si>
  <si>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</si>
  <si>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</si>
  <si>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</si>
  <si>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</si>
  <si>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</si>
  <si>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</si>
  <si>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</si>
  <si>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</si>
  <si>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</si>
  <si>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</si>
  <si>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</si>
  <si>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</si>
  <si>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</si>
  <si>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</si>
  <si>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</si>
  <si>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</si>
  <si>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</si>
  <si>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</si>
  <si>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</si>
  <si>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</si>
  <si>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</si>
  <si>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</si>
  <si>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</si>
  <si>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</si>
  <si>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</si>
  <si>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</si>
  <si>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</si>
  <si>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</si>
  <si>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</si>
  <si>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</si>
  <si>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</si>
  <si>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</si>
  <si>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</si>
  <si>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</si>
  <si>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</si>
  <si>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</si>
  <si>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</si>
  <si>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</si>
  <si>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</si>
  <si>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</si>
  <si>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</si>
  <si>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</si>
  <si>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</si>
  <si>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</si>
  <si>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</si>
  <si>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</si>
  <si>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</si>
  <si>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</si>
  <si>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</si>
  <si>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</si>
  <si>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</si>
  <si>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</si>
  <si>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</si>
  <si>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</si>
  <si>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</si>
  <si>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</si>
  <si>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</si>
  <si>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</si>
  <si>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</si>
  <si>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</si>
  <si>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</si>
  <si>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</si>
  <si>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</si>
  <si>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</si>
  <si>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</si>
  <si>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</si>
  <si>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</si>
  <si>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</si>
  <si>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</si>
  <si>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</si>
  <si>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</si>
  <si>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</si>
  <si>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</si>
  <si>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</si>
  <si>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</si>
  <si>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</si>
  <si>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</si>
  <si>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</si>
  <si>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</si>
  <si>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</si>
  <si>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</si>
  <si>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</si>
  <si>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</si>
  <si>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</si>
  <si>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</si>
  <si>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</si>
  <si>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</si>
  <si>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</si>
  <si>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</si>
  <si>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</si>
  <si>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</si>
  <si>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</si>
  <si>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</si>
  <si>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</si>
  <si>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</si>
  <si>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</si>
  <si>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</si>
  <si>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</si>
  <si>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</si>
  <si>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</si>
  <si>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</si>
  <si>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</si>
  <si>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</si>
  <si>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</si>
  <si>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</si>
  <si>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</si>
  <si>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</si>
  <si>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</si>
  <si>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</si>
  <si>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</si>
  <si>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</si>
  <si>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</si>
  <si>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</si>
  <si>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</si>
  <si>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</si>
  <si>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</si>
  <si>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</si>
  <si>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</si>
  <si>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</si>
  <si>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</si>
  <si>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</si>
  <si>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</si>
  <si>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</si>
  <si>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</si>
  <si>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</si>
  <si>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</si>
  <si>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</si>
  <si>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</si>
  <si>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</si>
  <si>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</si>
  <si>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</si>
  <si>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</si>
  <si>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</si>
  <si>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</si>
  <si>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</si>
  <si>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</si>
  <si>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</si>
  <si>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</si>
  <si>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</si>
  <si>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</si>
  <si>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</si>
  <si>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</si>
  <si>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</si>
  <si>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</si>
  <si>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</si>
  <si>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</si>
  <si>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</si>
  <si>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</si>
  <si>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</si>
  <si>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</si>
  <si>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</si>
  <si>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</si>
  <si>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</si>
  <si>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</si>
  <si>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</si>
  <si>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</si>
  <si>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</si>
  <si>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</si>
  <si>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</si>
  <si>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</si>
  <si>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</si>
  <si>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</si>
  <si>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</si>
  <si>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</si>
  <si>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</si>
  <si>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</si>
  <si>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</si>
  <si>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</si>
  <si>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</si>
  <si>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</si>
  <si>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</si>
  <si>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</si>
  <si>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</si>
  <si>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</si>
  <si>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</si>
  <si>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</si>
  <si>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</si>
  <si>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</si>
  <si>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</si>
  <si>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</si>
  <si>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</si>
  <si>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</si>
  <si>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</si>
  <si>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</si>
  <si>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</si>
  <si>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</si>
  <si>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</si>
  <si>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</si>
  <si>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</si>
  <si>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</si>
  <si>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</si>
  <si>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</si>
  <si>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</si>
  <si>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</si>
  <si>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</si>
  <si>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</si>
  <si>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</si>
  <si>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</si>
  <si>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</si>
  <si>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</si>
  <si>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</si>
  <si>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</si>
  <si>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</si>
  <si>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</si>
  <si>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</si>
  <si>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</si>
  <si>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</si>
  <si>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</si>
  <si>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</si>
  <si>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</si>
  <si>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</si>
  <si>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</si>
  <si>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</si>
  <si>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</si>
  <si>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</si>
  <si>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</si>
  <si>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</si>
  <si>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</si>
  <si>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</si>
  <si>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</si>
  <si>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</si>
  <si>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</si>
  <si>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</si>
  <si>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</si>
  <si>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</si>
  <si>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</si>
  <si>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</si>
  <si>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</si>
  <si>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</si>
  <si>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</si>
  <si>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</si>
  <si>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</si>
  <si>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</si>
  <si>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</si>
  <si>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</si>
  <si>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</si>
  <si>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</si>
  <si>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</si>
  <si>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</si>
  <si>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</si>
  <si>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</si>
  <si>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</si>
  <si>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</si>
  <si>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</si>
  <si>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</si>
  <si>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</si>
  <si>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</si>
  <si>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</si>
  <si>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</si>
  <si>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</si>
  <si>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</si>
  <si>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</si>
  <si>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</si>
  <si>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</si>
  <si>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</si>
  <si>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</si>
  <si>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</si>
  <si>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</si>
  <si>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</si>
  <si>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</si>
  <si>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</si>
  <si>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</si>
  <si>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</si>
  <si>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</si>
  <si>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</si>
  <si>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</si>
  <si>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</si>
  <si>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</si>
  <si>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</si>
  <si>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</si>
  <si>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</si>
  <si>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</si>
  <si>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</si>
  <si>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</si>
  <si>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</si>
  <si>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</si>
  <si>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</si>
  <si>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</si>
  <si>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</si>
  <si>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</si>
  <si>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</si>
  <si>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</si>
  <si>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</si>
  <si>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</si>
  <si>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</si>
  <si>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</si>
  <si>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</si>
  <si>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</si>
  <si>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</si>
  <si>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</si>
  <si>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</si>
  <si>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</si>
  <si>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</si>
  <si>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</si>
  <si>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</si>
  <si>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</si>
  <si>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</si>
  <si>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</si>
  <si>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</si>
  <si>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</si>
  <si>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</si>
  <si>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</si>
  <si>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</si>
  <si>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</si>
  <si>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</si>
  <si>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</si>
  <si>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</si>
  <si>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</si>
  <si>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</si>
  <si>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</si>
  <si>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</si>
  <si>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</si>
  <si>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</si>
  <si>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</si>
  <si>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</si>
  <si>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</si>
  <si>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</si>
  <si>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</si>
  <si>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</si>
  <si>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</si>
  <si>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</si>
  <si>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</si>
  <si>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</si>
  <si>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</si>
  <si>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</si>
  <si>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</si>
  <si>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</si>
  <si>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</si>
  <si>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</si>
  <si>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</si>
  <si>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</si>
  <si>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</si>
  <si>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</si>
  <si>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</si>
  <si>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</si>
  <si>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</si>
  <si>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</si>
  <si>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</si>
  <si>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</si>
  <si>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</si>
  <si>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</si>
  <si>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</si>
  <si>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</si>
  <si>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</si>
  <si>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</si>
  <si>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</si>
  <si>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</si>
  <si>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</si>
  <si>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</si>
  <si>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</si>
  <si>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</si>
  <si>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</si>
  <si>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</si>
  <si>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</si>
  <si>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</si>
  <si>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</si>
  <si>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</si>
  <si>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</si>
  <si>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</si>
  <si>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</si>
  <si>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</si>
  <si>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</si>
  <si>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</si>
  <si>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</si>
  <si>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</si>
  <si>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</si>
  <si>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</si>
  <si>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</si>
  <si>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</si>
  <si>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</si>
  <si>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</si>
  <si>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</si>
  <si>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</si>
  <si>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</si>
  <si>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</si>
  <si>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</si>
  <si>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</si>
  <si>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</si>
  <si>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</si>
  <si>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</si>
  <si>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</si>
  <si>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</si>
  <si>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</si>
  <si>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</si>
  <si>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</si>
  <si>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</si>
  <si>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</si>
  <si>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</si>
  <si>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</si>
  <si>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</si>
  <si>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</si>
  <si>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</si>
  <si>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</si>
  <si>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</si>
  <si>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</si>
  <si>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</si>
  <si>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</si>
  <si>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</si>
  <si>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</si>
  <si>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</si>
  <si>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</si>
  <si>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</si>
  <si>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</si>
  <si>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</si>
  <si>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</si>
  <si>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</si>
  <si>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</si>
  <si>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</si>
  <si>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</si>
  <si>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</si>
  <si>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</si>
  <si>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</si>
  <si>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</si>
  <si>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</si>
  <si>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</si>
  <si>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</si>
  <si>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</si>
  <si>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</si>
  <si>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</si>
  <si>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</si>
  <si>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</si>
  <si>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</si>
  <si>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</si>
  <si>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</si>
  <si>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</si>
  <si>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</si>
  <si>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</si>
  <si>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</si>
  <si>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</si>
  <si>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</si>
  <si>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</si>
  <si>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</si>
  <si>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</si>
  <si>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</si>
  <si>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</si>
  <si>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</si>
  <si>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</si>
  <si>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</si>
  <si>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</si>
  <si>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</si>
  <si>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</si>
  <si>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</si>
  <si>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</si>
  <si>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</si>
  <si>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</si>
  <si>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</si>
  <si>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</si>
  <si>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</si>
  <si>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</si>
  <si>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</si>
  <si>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</si>
  <si>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</si>
  <si>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</si>
  <si>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</si>
  <si>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</si>
  <si>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</si>
  <si>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</si>
  <si>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</si>
  <si>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</si>
  <si>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</si>
  <si>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</si>
  <si>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</si>
  <si>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</si>
  <si>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</si>
  <si>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</si>
  <si>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</si>
  <si>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</si>
  <si>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</si>
  <si>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</si>
  <si>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</si>
  <si>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</si>
  <si>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</si>
  <si>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</si>
  <si>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</si>
  <si>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</si>
  <si>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</si>
  <si>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</si>
  <si>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</si>
  <si>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</si>
  <si>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</si>
  <si>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</si>
  <si>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</si>
  <si>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</si>
  <si>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</si>
  <si>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</si>
  <si>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</si>
  <si>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</si>
  <si>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</si>
  <si>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</si>
  <si>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</si>
  <si>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</si>
  <si>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</si>
  <si>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</si>
  <si>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</si>
  <si>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</si>
  <si>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</si>
  <si>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</si>
  <si>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</si>
  <si>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</si>
  <si>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</si>
  <si>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</si>
  <si>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</si>
  <si>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</si>
  <si>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</si>
  <si>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</si>
  <si>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</si>
  <si>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</si>
  <si>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</si>
  <si>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</si>
  <si>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</si>
  <si>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</si>
  <si>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</si>
  <si>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</si>
  <si>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</si>
  <si>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</si>
  <si>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</si>
  <si>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</si>
  <si>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</si>
  <si>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</si>
  <si>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</si>
  <si>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</si>
  <si>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</si>
  <si>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</si>
  <si>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</si>
  <si>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</si>
  <si>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</si>
  <si>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</si>
  <si>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</si>
  <si>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</si>
  <si>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</si>
  <si>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</si>
  <si>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</si>
  <si>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</si>
  <si>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</si>
  <si>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</si>
  <si>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</si>
  <si>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</si>
  <si>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</si>
  <si>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</si>
  <si>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</si>
  <si>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</si>
  <si>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</si>
  <si>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</si>
  <si>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</si>
  <si>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</si>
  <si>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</si>
  <si>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</si>
  <si>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</si>
  <si>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</si>
  <si>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</si>
  <si>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</si>
  <si>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</si>
  <si>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</si>
  <si>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</si>
  <si>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</si>
  <si>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</si>
  <si>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</si>
  <si>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</si>
  <si>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</si>
  <si>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</si>
  <si>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</si>
  <si>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</si>
  <si>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</si>
  <si>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</si>
  <si>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</si>
  <si>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</si>
  <si>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</si>
  <si>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</si>
  <si>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</si>
  <si>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</si>
  <si>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</si>
  <si>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</si>
  <si>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</si>
  <si>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</si>
  <si>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</si>
  <si>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</si>
  <si>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</si>
  <si>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</si>
  <si>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</si>
  <si>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</si>
  <si>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</si>
  <si>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</si>
  <si>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</si>
  <si>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</si>
  <si>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</si>
  <si>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</si>
  <si>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</si>
  <si>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</si>
  <si>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</si>
  <si>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</si>
  <si>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</si>
  <si>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</si>
  <si>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</si>
  <si>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</si>
  <si>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</si>
  <si>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</si>
  <si>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</si>
  <si>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</si>
  <si>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</si>
  <si>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</si>
  <si>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</si>
  <si>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</si>
  <si>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</si>
  <si>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</si>
  <si>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</si>
  <si>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</si>
  <si>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</si>
  <si>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</si>
  <si>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</si>
  <si>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</si>
  <si>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</si>
  <si>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</si>
  <si>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</si>
  <si>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</si>
  <si>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</si>
  <si>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</si>
  <si>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</si>
  <si>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</si>
  <si>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</si>
  <si>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</si>
  <si>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</si>
  <si>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</si>
  <si>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</si>
  <si>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</si>
  <si>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</si>
  <si>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</si>
  <si>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</si>
  <si>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</si>
  <si>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</si>
  <si>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</si>
  <si>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</si>
  <si>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</si>
  <si>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</si>
  <si>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</si>
  <si>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</si>
  <si>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</si>
  <si>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</si>
  <si>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</si>
  <si>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</si>
  <si>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</si>
  <si>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</si>
  <si>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</si>
  <si>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</si>
  <si>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</si>
  <si>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</si>
  <si>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</si>
  <si>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</si>
  <si>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</si>
  <si>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</si>
  <si>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</si>
  <si>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</si>
  <si>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</si>
  <si>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</si>
  <si>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</si>
  <si>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</si>
  <si>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</si>
  <si>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</si>
  <si>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</si>
  <si>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</si>
  <si>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</si>
  <si>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</si>
  <si>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</si>
  <si>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</si>
  <si>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</si>
  <si>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</si>
  <si>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</si>
  <si>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</si>
  <si>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</si>
  <si>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</si>
  <si>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</si>
  <si>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</si>
  <si>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</si>
  <si>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</si>
  <si>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</si>
  <si>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</si>
  <si>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</si>
  <si>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</si>
  <si>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</si>
  <si>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</si>
  <si>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</si>
  <si>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</si>
  <si>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</si>
  <si>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</si>
  <si>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</si>
  <si>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</si>
  <si>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</si>
  <si>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</si>
  <si>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</si>
  <si>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</si>
  <si>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</si>
  <si>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</si>
  <si>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</si>
  <si>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</si>
  <si>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</si>
  <si>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</si>
  <si>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</si>
  <si>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</si>
  <si>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</si>
  <si>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</si>
  <si>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</si>
  <si>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</si>
  <si>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</si>
  <si>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</si>
  <si>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</si>
  <si>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</si>
  <si>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</si>
  <si>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</si>
  <si>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</si>
  <si>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</si>
  <si>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</si>
  <si>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</si>
  <si>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</si>
  <si>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</si>
  <si>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</si>
  <si>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</si>
  <si>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</si>
  <si>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</si>
  <si>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</si>
  <si>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</si>
  <si>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</si>
  <si>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</si>
  <si>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</si>
  <si>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</si>
  <si>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</si>
  <si>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</si>
  <si>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</si>
  <si>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</si>
  <si>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</si>
  <si>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</si>
  <si>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</si>
  <si>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</si>
  <si>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</si>
  <si>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</si>
  <si>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</si>
  <si>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</si>
  <si>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</si>
  <si>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</si>
  <si>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</si>
  <si>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</si>
  <si>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</si>
  <si>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</si>
  <si>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</si>
  <si>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</si>
  <si>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</si>
  <si>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</si>
  <si>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</si>
  <si>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</si>
  <si>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</si>
  <si>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</si>
  <si>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</si>
  <si>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</si>
  <si>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</si>
  <si>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</si>
  <si>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</si>
  <si>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</si>
  <si>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</si>
  <si>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</si>
  <si>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</si>
  <si>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</si>
  <si>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</si>
  <si>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</si>
  <si>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</si>
  <si>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</si>
  <si>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</si>
  <si>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</si>
  <si>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</si>
  <si>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</si>
  <si>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</si>
  <si>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</si>
  <si>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</si>
  <si>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</si>
  <si>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</si>
  <si>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</si>
  <si>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</si>
  <si>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</si>
  <si>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</si>
  <si>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</si>
  <si>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</si>
  <si>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</si>
  <si>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</si>
  <si>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</si>
  <si>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</si>
  <si>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</si>
  <si>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</si>
  <si>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</si>
  <si>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</si>
  <si>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</si>
  <si>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</si>
  <si>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</si>
  <si>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</si>
  <si>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</si>
  <si>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</si>
  <si>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</si>
  <si>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</si>
  <si>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</si>
  <si>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</si>
  <si>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</si>
  <si>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</si>
  <si>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</si>
  <si>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</si>
  <si>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</si>
  <si>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</si>
  <si>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</si>
  <si>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</si>
  <si>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</si>
  <si>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</si>
  <si>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</si>
  <si>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</si>
  <si>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</si>
  <si>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</si>
  <si>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</si>
  <si>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</si>
  <si>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</si>
  <si>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</si>
  <si>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</si>
  <si>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</si>
  <si>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</si>
  <si>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</si>
  <si>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</si>
  <si>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</si>
  <si>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</si>
  <si>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</si>
  <si>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</si>
  <si>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</si>
  <si>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</si>
  <si>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</si>
  <si>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</si>
  <si>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</si>
  <si>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</si>
  <si>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</si>
  <si>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</si>
  <si>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</si>
  <si>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</si>
  <si>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</si>
  <si>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</si>
  <si>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</si>
  <si>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</si>
  <si>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</si>
  <si>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</si>
  <si>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</si>
  <si>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</si>
  <si>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</si>
  <si>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</si>
  <si>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</si>
  <si>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</si>
  <si>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</si>
  <si>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</si>
  <si>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</si>
  <si>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</si>
  <si>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</si>
  <si>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</si>
  <si>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</si>
  <si>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</si>
  <si>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</si>
  <si>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</si>
  <si>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</si>
  <si>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</si>
  <si>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</si>
  <si>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</si>
  <si>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</si>
  <si>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</si>
  <si>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</si>
  <si>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</si>
  <si>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</si>
  <si>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</si>
  <si>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</si>
  <si>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</si>
  <si>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</si>
  <si>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</si>
  <si>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</si>
  <si>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</si>
  <si>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</si>
  <si>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</si>
  <si>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</si>
  <si>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</si>
  <si>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</si>
  <si>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</si>
  <si>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</si>
  <si>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</si>
  <si>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</si>
  <si>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</si>
  <si>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</si>
  <si>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</si>
  <si>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</si>
  <si>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</si>
  <si>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</si>
  <si>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</si>
  <si>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</si>
  <si>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</si>
  <si>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</si>
  <si>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</si>
  <si>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</si>
  <si>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</si>
  <si>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</si>
  <si>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</si>
  <si>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</si>
  <si>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</si>
  <si>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</si>
  <si>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</si>
  <si>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</si>
  <si>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</si>
  <si>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</si>
  <si>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</si>
  <si>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</si>
  <si>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</si>
  <si>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</si>
  <si>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</si>
  <si>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</si>
  <si>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</si>
  <si>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</si>
  <si>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</si>
  <si>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</si>
  <si>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</si>
  <si>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</si>
  <si>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</si>
  <si>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</si>
  <si>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</si>
  <si>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</si>
  <si>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</si>
  <si>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</si>
  <si>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</si>
  <si>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</si>
  <si>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</si>
  <si>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</si>
  <si>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</si>
  <si>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</si>
  <si>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</si>
  <si>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</si>
  <si>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</si>
  <si>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</si>
  <si>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</si>
  <si>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</si>
  <si>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</si>
  <si>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</si>
  <si>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</si>
  <si>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</si>
  <si>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</si>
  <si>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</si>
  <si>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</si>
  <si>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</si>
  <si>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</si>
  <si>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</si>
  <si>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</si>
  <si>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</si>
  <si>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</si>
  <si>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</si>
  <si>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</si>
  <si>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</si>
  <si>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</si>
  <si>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</si>
  <si>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</si>
  <si>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</si>
  <si>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</si>
  <si>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</si>
  <si>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</si>
  <si>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</si>
  <si>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</si>
  <si>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</si>
  <si>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</si>
  <si>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</si>
  <si>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</si>
  <si>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</si>
  <si>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</si>
  <si>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</si>
  <si>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</si>
  <si>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</si>
  <si>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</si>
  <si>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</si>
  <si>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</si>
  <si>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</si>
  <si>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</si>
  <si>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</si>
  <si>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</si>
  <si>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</si>
  <si>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</si>
  <si>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</si>
  <si>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</si>
  <si>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</si>
  <si>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</si>
  <si>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</si>
  <si>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</si>
  <si>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</si>
  <si>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</si>
  <si>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</si>
  <si>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</si>
  <si>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</si>
  <si>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</si>
  <si>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</si>
  <si>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</si>
  <si>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</si>
  <si>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</si>
  <si>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</si>
  <si>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</si>
  <si>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</si>
  <si>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</si>
  <si>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</si>
  <si>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</si>
  <si>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</si>
  <si>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</si>
  <si>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</si>
  <si>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</si>
  <si>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</si>
  <si>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</si>
  <si>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</si>
  <si>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</si>
  <si>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</si>
  <si>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</si>
  <si>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</si>
  <si>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</si>
  <si>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</si>
  <si>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</si>
  <si>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</si>
  <si>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</si>
  <si>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</si>
  <si>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</si>
  <si>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</si>
  <si>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</si>
  <si>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</si>
  <si>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</si>
  <si>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</si>
  <si>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</si>
  <si>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</si>
  <si>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</si>
  <si>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</si>
  <si>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</si>
  <si>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</si>
  <si>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</si>
  <si>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</si>
  <si>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</si>
  <si>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</si>
  <si>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</si>
  <si>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</si>
  <si>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</si>
  <si>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</si>
  <si>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</si>
  <si>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</si>
  <si>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</si>
  <si>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</si>
  <si>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</si>
  <si>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</si>
  <si>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</si>
  <si>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</si>
  <si>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</si>
  <si>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</si>
  <si>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</si>
  <si>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</si>
  <si>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</si>
  <si>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</si>
  <si>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</si>
  <si>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</si>
  <si>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</si>
  <si>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</si>
  <si>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</si>
  <si>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</si>
  <si>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</si>
  <si>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</si>
  <si>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</si>
  <si>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</si>
  <si>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</si>
  <si>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</si>
  <si>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</si>
  <si>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</si>
  <si>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</si>
  <si>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</si>
  <si>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</si>
  <si>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</si>
  <si>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</si>
  <si>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</si>
  <si>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</si>
  <si>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</si>
  <si>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</si>
  <si>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</si>
  <si>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</si>
  <si>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</si>
  <si>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</si>
  <si>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</si>
  <si>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</si>
  <si>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</si>
  <si>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</si>
  <si>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</si>
  <si>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</si>
  <si>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</si>
  <si>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</si>
  <si>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</si>
  <si>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</si>
  <si>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</si>
  <si>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</si>
  <si>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</si>
  <si>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</si>
  <si>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</si>
  <si>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</si>
  <si>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</si>
  <si>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</si>
  <si>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</si>
  <si>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</si>
  <si>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</si>
  <si>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</si>
  <si>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</si>
  <si>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</si>
  <si>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</si>
  <si>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</si>
  <si>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</si>
  <si>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</si>
  <si>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</si>
  <si>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</si>
  <si>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</si>
  <si>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</si>
  <si>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</si>
  <si>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</si>
  <si>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</si>
  <si>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</si>
  <si>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</si>
  <si>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</si>
  <si>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</si>
  <si>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</si>
  <si>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</si>
  <si>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</si>
  <si>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</si>
  <si>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</si>
  <si>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</si>
  <si>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</si>
  <si>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</si>
  <si>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</si>
  <si>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</si>
  <si>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</si>
  <si>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</si>
  <si>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</si>
  <si>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</si>
  <si>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</si>
  <si>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</si>
  <si>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</si>
  <si>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</si>
  <si>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</si>
  <si>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</si>
  <si>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</si>
  <si>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</si>
  <si>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</si>
  <si>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</si>
  <si>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</si>
  <si>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</si>
  <si>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</si>
  <si>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</si>
  <si>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</si>
  <si>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</si>
  <si>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</si>
  <si>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</si>
  <si>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</si>
  <si>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</si>
  <si>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</si>
  <si>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</si>
  <si>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</si>
  <si>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</si>
  <si>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</si>
  <si>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</si>
  <si>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</si>
  <si>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</si>
  <si>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</si>
  <si>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</si>
  <si>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</si>
  <si>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</si>
  <si>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</si>
  <si>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</si>
  <si>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</si>
  <si>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</si>
  <si>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</si>
  <si>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</si>
  <si>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</si>
  <si>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</si>
  <si>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</si>
  <si>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</si>
  <si>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</si>
  <si>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</si>
  <si>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</si>
  <si>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</si>
  <si>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</si>
  <si>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</si>
  <si>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</si>
  <si>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</si>
  <si>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</si>
  <si>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</si>
  <si>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</si>
  <si>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</si>
  <si>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</si>
  <si>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</si>
  <si>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</si>
  <si>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</si>
  <si>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</si>
  <si>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</si>
  <si>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</si>
  <si>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</si>
  <si>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</si>
  <si>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</si>
  <si>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</si>
  <si>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</si>
  <si>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</si>
  <si>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</si>
  <si>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</si>
  <si>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</si>
  <si>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</si>
  <si>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</si>
  <si>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</si>
  <si>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</si>
  <si>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</si>
  <si>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</si>
  <si>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</si>
  <si>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</si>
  <si>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</si>
  <si>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</si>
  <si>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</si>
  <si>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</si>
  <si>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</si>
  <si>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</si>
  <si>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</si>
  <si>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</si>
  <si>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</si>
  <si>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</si>
  <si>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</si>
  <si>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</si>
  <si>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</si>
  <si>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</si>
  <si>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</si>
  <si>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</si>
  <si>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</si>
  <si>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</si>
  <si>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</si>
  <si>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</si>
  <si>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</si>
  <si>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</si>
  <si>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</si>
  <si>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</si>
  <si>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</si>
  <si>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</si>
  <si>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</si>
  <si>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</si>
  <si>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</si>
  <si>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</si>
  <si>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</si>
  <si>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</si>
  <si>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</si>
  <si>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</si>
  <si>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</si>
  <si>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</si>
  <si>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</si>
  <si>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</si>
  <si>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</si>
  <si>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</si>
  <si>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</si>
  <si>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</si>
  <si>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</si>
  <si>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</si>
  <si>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</si>
  <si>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</si>
  <si>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</si>
  <si>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</si>
  <si>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</si>
  <si>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</si>
  <si>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</si>
  <si>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</si>
  <si>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</si>
  <si>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</si>
  <si>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</si>
  <si>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</si>
  <si>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</si>
  <si>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</si>
  <si>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</si>
  <si>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</si>
  <si>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</si>
  <si>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</si>
  <si>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</si>
  <si>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</si>
  <si>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</si>
  <si>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</si>
  <si>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</si>
  <si>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</si>
  <si>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</si>
  <si>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</si>
  <si>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</si>
  <si>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</si>
  <si>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</si>
  <si>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</si>
  <si>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</si>
  <si>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</si>
  <si>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</si>
  <si>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</si>
  <si>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</si>
  <si>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</si>
  <si>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</si>
  <si>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</si>
  <si>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</si>
  <si>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</si>
  <si>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</si>
  <si>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</si>
  <si>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</si>
  <si>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</si>
  <si>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</si>
  <si>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</si>
  <si>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</si>
  <si>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</si>
  <si>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</si>
  <si>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</si>
  <si>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</si>
  <si>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</si>
  <si>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</si>
  <si>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</si>
  <si>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</si>
  <si>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</si>
  <si>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</si>
  <si>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</si>
  <si>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</si>
  <si>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</si>
  <si>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</si>
  <si>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</si>
  <si>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</si>
  <si>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PCM-20251017-00000153</t>
  </si>
  <si>
    <t>Site located at Salwa Border,security refused to allow the team to enter site. Saudi coordinator involved to check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</si>
  <si>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</si>
  <si>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</si>
  <si>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</si>
  <si>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</si>
  <si>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</si>
  <si>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</si>
  <si>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</si>
  <si>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</si>
  <si>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</si>
  <si>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</si>
  <si>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</si>
  <si>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</si>
  <si>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</si>
  <si>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</si>
  <si>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</si>
  <si>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</si>
  <si>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</si>
  <si>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</si>
  <si>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</si>
  <si>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</si>
  <si>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</si>
  <si>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</si>
  <si>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</si>
  <si>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</si>
  <si>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</si>
  <si>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</si>
  <si>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</si>
  <si>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</si>
  <si>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</si>
  <si>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</si>
  <si>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</si>
  <si>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</si>
  <si>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</si>
  <si>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</si>
  <si>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</si>
  <si>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</si>
  <si>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</si>
  <si>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</si>
  <si>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</si>
  <si>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</si>
  <si>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</si>
  <si>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</si>
  <si>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</si>
  <si>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</si>
  <si>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</si>
  <si>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</si>
  <si>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</si>
  <si>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</si>
  <si>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</si>
  <si>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</si>
  <si>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</si>
  <si>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</si>
  <si>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</si>
  <si>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</si>
  <si>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</si>
  <si>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</si>
  <si>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</si>
  <si>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</si>
  <si>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</si>
  <si>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</si>
  <si>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</si>
  <si>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</si>
  <si>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</si>
  <si>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</si>
  <si>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</si>
  <si>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</si>
  <si>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</si>
  <si>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</si>
  <si>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</si>
  <si>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</si>
  <si>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</si>
  <si>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</si>
  <si>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</si>
  <si>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</si>
  <si>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</si>
  <si>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</si>
  <si>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</si>
  <si>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</si>
  <si>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</si>
  <si>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</si>
  <si>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</si>
  <si>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</si>
  <si>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</si>
  <si>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</si>
  <si>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</si>
  <si>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</si>
  <si>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</si>
  <si>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</si>
  <si>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</si>
  <si>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</si>
  <si>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</si>
  <si>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</si>
  <si>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</si>
  <si>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</si>
  <si>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</si>
  <si>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</si>
  <si>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</si>
  <si>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</si>
  <si>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</si>
  <si>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</si>
  <si>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</si>
  <si>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</si>
  <si>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</si>
  <si>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PCM-20251017-00000856</t>
  </si>
  <si>
    <t>Site Again down at 15:40 ETA 120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</si>
</sst>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2">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2" totalsRowShown="0" headerRowDxfId="174" dataDxfId="173" headerRowBorderDxfId="171" tableBorderDxfId="172" totalsRowBorderDxfId="170">
  <autoFilter ref="A1:L1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9" totalsRowShown="0" headerRowDxfId="48" dataDxfId="47" headerRowBorderDxfId="45" tableBorderDxfId="46" totalsRowBorderDxfId="44">
  <autoFilter ref="A1:L3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2"/>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284.79528067129286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4.2999679398126318</v>
      </c>
      <c r="H3" s="141">
        <v>45943.437488425923</v>
      </c>
      <c r="I3" s="139" t="str">
        <f>IFERROR(VLOOKUP(D3,DB!A:F,6,0),"")</f>
        <v>Generator-SG</v>
      </c>
      <c r="J3" s="62" t="str">
        <f>IFERROR(VLOOKUP(D3,DB!A:G,7,0),"")</f>
        <v>Vandalized</v>
      </c>
      <c r="K3" s="143" t="s">
        <v>38967</v>
      </c>
      <c r="L3" s="144" t="str">
        <f>IFERROR(VLOOKUP(D3,DB!A:I,9,0),"")</f>
        <v>Latis</v>
      </c>
      <c r="M3" s="67"/>
      <c r="N3" s="67"/>
      <c r="O3" s="67"/>
    </row>
    <row r="4" spans="1:15" ht="33" customHeight="1">
      <c r="A4" s="138" t="s">
        <v>38968</v>
      </c>
      <c r="B4" s="139" t="str">
        <f>IFERROR(VLOOKUP(D4,DB!A:K,11,0),"")</f>
        <v>R1</v>
      </c>
      <c r="C4" s="139">
        <v>1</v>
      </c>
      <c r="D4" s="139" t="s">
        <v>21468</v>
      </c>
      <c r="E4" s="140" t="s">
        <v>38964</v>
      </c>
      <c r="F4" s="158">
        <v>45947.098391203705</v>
      </c>
      <c r="G4" s="170">
        <f ca="1">IFERROR(NOW()-F4,"")</f>
        <v>0.64531516203715</v>
      </c>
      <c r="H4" s="141">
        <v>45947.090624999997</v>
      </c>
      <c r="I4" s="139" t="str">
        <f>IFERROR(VLOOKUP(D4,DB!A:F,6,0),"")</f>
        <v>Generator-SG</v>
      </c>
      <c r="J4" s="139" t="str">
        <f>IFERROR(VLOOKUP(D4,DB!A:G,7,0),"")</f>
        <v>Vandalized</v>
      </c>
      <c r="K4" s="143" t="s">
        <v>38969</v>
      </c>
      <c r="L4" s="144" t="str">
        <f>IFERROR(VLOOKUP(D4,DB!A:I,9,0),"")</f>
        <v>Latis</v>
      </c>
      <c r="M4" s="67"/>
    </row>
    <row r="5" spans="1:15" ht="15" customHeight="1">
      <c r="A5" s="138"/>
      <c r="B5" s="139" t="str">
        <f>IFERROR(VLOOKUP(D5,DB!A:K,11,0),"")</f>
        <v/>
      </c>
      <c r="C5" s="139"/>
      <c r="D5" s="139"/>
      <c r="E5" s="140"/>
      <c r="F5" s="141"/>
      <c r="G5" s="142">
        <f ca="1">IFERROR(NOW()-F5,"")</f>
        <v>45947.743706365742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45947.743706365742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45947.743706365742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45947.743706365742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45947.743706365742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45947.743706365742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45947.743706365742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45947.743706365742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45947.743706365742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45947.743706365742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45947.743706365742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45947.743706365742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45947.743706365742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45947.743706365742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45947.743706365742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45947.743706365742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45947.743706365742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45947.743706365742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45947.743706365742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45947.743706365742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45947.743706365742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45947.743706365742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45947.743706365742</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45947.743706365742</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45947.743706365742</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45947.743706365742</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45947.743706365742</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45947.743706365742</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45947.743706365742</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45947.743706365742</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45947.743706365742</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45947.743706365742</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45947.743706365742</v>
      </c>
      <c r="H37" s="141"/>
      <c r="I37" s="139" t="str">
        <f>IFERROR(VLOOKUP(D37,DB!A:F,6,0),"")</f>
        <v/>
      </c>
      <c r="J37" s="139" t="str">
        <f>IFERROR(VLOOKUP(D37,DB!A:G,7,0),"")</f>
        <v/>
      </c>
      <c r="K37" s="143"/>
      <c r="L37" s="144" t="str">
        <f>IFERROR(VLOOKUP(D37,DB!A:I,9,0),"")</f>
        <v/>
      </c>
      <c r="M37" s="67"/>
    </row>
    <row r="38" spans="1:13" ht="15" customHeight="1">
      <c r="A38" s="138"/>
      <c r="B38" s="139" t="str">
        <f>IFERROR(VLOOKUP(D38,DB!A:K,11,0),"")</f>
        <v/>
      </c>
      <c r="C38" s="139"/>
      <c r="D38" s="139"/>
      <c r="E38" s="140"/>
      <c r="F38" s="141"/>
      <c r="G38" s="142">
        <f ca="1">IFERROR(NOW()-F38,"")</f>
        <v>45947.743706365742</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45947.743706365742</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45947.743706365742</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45947.743706365742</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45947.743706365742</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45947.743706365742</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45947.743706365742</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45947.743706365742</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45947.743706365742</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45947.743706365742</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45947.743706365742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45947.743706365742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45947.743706365742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45947.743706365742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45947.743706365742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45947.743706365742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45947.743706365742</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45947.743706365742</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45947.743706365742</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45947.743706365742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45947.743706365742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45947.743706365742</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45947.743706365742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45947.743706365742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45947.743706365742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45947.743706365742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45947.743706365742</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45947.743706365742</v>
      </c>
      <c r="H65" s="141"/>
      <c r="I65" s="139" t="str">
        <f>IFERROR(VLOOKUP(D65,DB!A:F,6,0),"")</f>
        <v/>
      </c>
      <c r="J65" s="139" t="str">
        <f>IFERROR(VLOOKUP(D65,DB!A:G,7,0),"")</f>
        <v/>
      </c>
      <c r="K65" s="143"/>
      <c r="L65" s="144" t="str">
        <f>IFERROR(VLOOKUP(D65,DB!A:I,9,0),"")</f>
        <v/>
      </c>
    </row>
    <row r="66" spans="1:12" ht="15" customHeight="1">
      <c r="A66" s="160"/>
      <c r="B66" s="161" t="str">
        <f>IFERROR(VLOOKUP(D66,DB!A:K,11,0),"")</f>
        <v/>
      </c>
      <c r="C66" s="161"/>
      <c r="D66" s="161"/>
      <c r="E66" s="162"/>
      <c r="F66" s="163"/>
      <c r="G66" s="164">
        <f ca="1">IFERROR(NOW()-F66,"")</f>
        <v>45947.743706365742</v>
      </c>
      <c r="H66" s="163"/>
      <c r="I66" s="161" t="str">
        <f>IFERROR(VLOOKUP(D66,DB!A:F,6,0),"")</f>
        <v/>
      </c>
      <c r="J66" s="161" t="str">
        <f>IFERROR(VLOOKUP(D66,DB!A:G,7,0),"")</f>
        <v/>
      </c>
      <c r="K66" s="165"/>
      <c r="L66" s="166" t="str">
        <f>IFERROR(VLOOKUP(D66,DB!A:I,9,0),"")</f>
        <v/>
      </c>
    </row>
    <row r="67" spans="1:12" ht="15" customHeight="1">
      <c r="A67" s="138"/>
      <c r="B67" s="139" t="str">
        <f>IFERROR(VLOOKUP(D67,DB!A:K,11,0),"")</f>
        <v/>
      </c>
      <c r="C67" s="139"/>
      <c r="D67" s="139"/>
      <c r="E67" s="140"/>
      <c r="F67" s="141"/>
      <c r="G67" s="142">
        <f ca="1">IFERROR(NOW()-F67,"")</f>
        <v>45947.743706365742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45947.743706365742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45947.743706365742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45947.743706365742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45947.743706365742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45947.743706365742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45947.743706365742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45947.743706365742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45947.743706365742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45947.743706365742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45947.743706365742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45947.743706365742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45947.743706365742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45947.743706365742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45947.743706365742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45947.743706365742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45947.743706365742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45947.743706365742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45947.743706365742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45947.743706365742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45947.743706365742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45947.743706365742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45947.743706365742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45947.743706365742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45947.743706365742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45947.743706365742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45947.743706365742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45947.743706365742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45947.743706365742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45947.743706365742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45947.743706365742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45947.743706365742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45947.743706365742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45947.743706365742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45947.743706365742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45947.743706365742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45947.743706365742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45947.743706365742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45947.743706365742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45947.743706365742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45947.743706365742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45947.743706365742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45947.743706365742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45947.743706365742</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45947.743706365742</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45947.743706365742</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45947.743706365742</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45947.743706365742</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45947.743706365742</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45947.743706365742</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45947.743706365742</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45947.743706365742</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45947.743706365742</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45947.743706365742</v>
      </c>
      <c r="H120" s="141"/>
      <c r="I120" s="139" t="str">
        <f>IFERROR(VLOOKUP(D120,DB!A:F,6,0),"")</f>
        <v/>
      </c>
      <c r="J120" s="139" t="str">
        <f>IFERROR(VLOOKUP(D120,DB!A:G,7,0),"")</f>
        <v/>
      </c>
      <c r="K120" s="143"/>
      <c r="L120" s="144" t="str">
        <f>IFERROR(VLOOKUP(D120,DB!A:I,9,0),"")</f>
        <v/>
      </c>
    </row>
    <row r="121" spans="1:12" ht="15" customHeight="1">
      <c r="A121" s="138"/>
      <c r="B121" s="139" t="str">
        <f>IFERROR(VLOOKUP(D121,DB!A:K,11,0),"")</f>
        <v/>
      </c>
      <c r="C121" s="139"/>
      <c r="D121" s="139"/>
      <c r="E121" s="140"/>
      <c r="F121" s="141"/>
      <c r="G121" s="142">
        <f ca="1">IFERROR(NOW()-F121,"")</f>
        <v>45947.743706365742</v>
      </c>
      <c r="H121" s="141"/>
      <c r="I121" s="139" t="str">
        <f>IFERROR(VLOOKUP(D121,DB!A:F,6,0),"")</f>
        <v/>
      </c>
      <c r="J121" s="139" t="str">
        <f>IFERROR(VLOOKUP(D121,DB!A:G,7,0),"")</f>
        <v/>
      </c>
      <c r="K121" s="143"/>
      <c r="L121" s="144" t="str">
        <f>IFERROR(VLOOKUP(D121,DB!A:I,9,0),"")</f>
        <v/>
      </c>
    </row>
    <row r="122" spans="1:12" ht="15" customHeight="1">
      <c r="A122" s="160"/>
      <c r="B122" s="161" t="str">
        <f>IFERROR(VLOOKUP(D122,DB!A:K,11,0),"")</f>
        <v/>
      </c>
      <c r="C122" s="161"/>
      <c r="D122" s="161"/>
      <c r="E122" s="162"/>
      <c r="F122" s="163"/>
      <c r="G122" s="164">
        <f ca="1">IFERROR(NOW()-F122,"")</f>
        <v>45947.743706365742</v>
      </c>
      <c r="H122" s="163"/>
      <c r="I122" s="161" t="str">
        <f>IFERROR(VLOOKUP(D122,DB!A:F,6,0),"")</f>
        <v/>
      </c>
      <c r="J122" s="161" t="str">
        <f>IFERROR(VLOOKUP(D122,DB!A:G,7,0),"")</f>
        <v/>
      </c>
      <c r="K122" s="165"/>
      <c r="L122" s="166" t="str">
        <f>IFERROR(VLOOKUP(D122,DB!A:I,9,0),"")</f>
        <v/>
      </c>
    </row>
  </sheetData>
  <customSheetViews>
    <customSheetView guid="{F6042A99-DD27-4453-835D-0834D95730CC}" filter="1" showAutoFilter="1">
      <pageMargins left="0" right="0" top="0" bottom="0" header="0" footer="0"/>
      <autoFilter ref="B1:M1" xr:uid="{ECD77571-510D-4F67-A3FD-421594951A61}"/>
    </customSheetView>
  </customSheetViews>
  <dataValidations count="2">
    <dataValidation allowBlank="1" showInputMessage="1" showErrorMessage="1" sqref="E1" xr:uid="{5DBA255D-CDD9-49FB-AD3C-AF70AB4EE696}"/>
    <dataValidation type="list" allowBlank="1" showInputMessage="1" showErrorMessage="1" sqref="E2:E1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tabSelected="1" workbookViewId="0">
      <selection activeCell="C13" sqref="C13"/>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141.0166232638876</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122.74386863425752</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3.2479311342540313</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117"/>
      <c r="E6" s="117"/>
      <c r="F6" s="118"/>
      <c r="G6" s="119">
        <f ca="1">IFERROR(NOW()-F6,"-")</f>
        <v>45947.743706597219</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45947.743706597219</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45947.743706597219</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45947.743706597219</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45947.743706597219</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45947.743706597219</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45947.743706597219</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45947.743706597219</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45947.743706597219</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45947.743706597219</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45947.743706597219</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45947.743706597219</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45947.743706597219</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45947.743706597219</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45947.743706597219</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45947.743706597219</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45947.743706597219</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45947.743706597219</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45947.743706597219</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45947.743706597219</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45947.743706597219</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45947.743706597219</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45947.743706597219</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45947.743706597219</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45947.743706597219</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45947.743706597219</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45947.743706597219</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45947.743706597219</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45947.743706597219</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45947.743706597219</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45947.743706597219</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45947.743706597219</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45947.743706597219</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45947.743706597219</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45947.743706597219</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45947.743706597219</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45947.743706597219</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45947.743706597219</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45947.743706597219</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45947.743706597219</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45947.743706597219</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45947.743706597219</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45947.743706597219</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45947.743706597219</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45947.743706597219</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45947.743706597219</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45947.743706597219</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45947.743706597219</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45947.743706597219</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45947.743706597219</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45947.743706597219</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45947.743706597219</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45947.743706597219</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45947.743706597219</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45947.743706597219</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45947.743706597219</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45947.743706597219</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45947.743706597219</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45947.743706597219</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45947.743706597219</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45947.743706597219</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45947.743706597219</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45947.743706597219</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45947.743706597219</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45947.743706597219</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45947.743706597219</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45947.743706597219</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45947.743706597219</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45947.743706597219</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45947.743706597219</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45947.743706597219</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45947.743706597219</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45947.743706597219</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45947.743706597219</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45947.743706597219</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45947.743706597219</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45947.743706597219</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45947.743706597219</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45947.743706597219</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45947.743706597219</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45947.743706597219</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45947.743706597219</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45947.743706597219</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45947.743706597219</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45947.743706597219</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45947.743706597219</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45947.743706597219</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45947.743706597219</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45947.743706597219</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45947.743706597219</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45947.743706597219</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45947.743706597219</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45947.743706597219</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45947.743706597219</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45947.743706597219</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45947.743706597219</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45947.743706597219</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45947.743706597219</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45947.743706597219</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45947.743706597219</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45947.743706597219</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45947.743706597219</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E6" sqref="E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45947.743706597219</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45947.743706597219</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45947.743706597219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45947.743706597219</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45947.743706597219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45947.743706597219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45947.743706597219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45947.743706597219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45947.743706597219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45947.743706597219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45947.743706597219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45947.743706597219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45947.743706597219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45947.743706597219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45947.743706597219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45947.743706597219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45947.743706597219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45947.743706597219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45947.743706597219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45947.743706597219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45947.743706597219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45947.743706597219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45947.743706597219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45947.743706597219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45947.743706597219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45947.743706597219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45947.743706597219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45947.743706597219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45947.743706597219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45947.743706597219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45947.743706597219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45947.743706597219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45947.743706597219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45947.743706597219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45947.743706597219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45947.743706597219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45947.743706597219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45947.743706597219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45947.743706597219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45947.743706597219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45947.743706597219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45947.743706597219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45947.743706597219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45947.743706597219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45947.743706597219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45947.743706597219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45947.743706597219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45947.743706597219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45947.743706597219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45947.743706597219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45947.743706597219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45947.743706597219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45947.743706597219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45947.743706597219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45947.743706597219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45947.743706597219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45947.743706597219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45947.743706597219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45947.743706597219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45947.743706597219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45947.743706597219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45947.743706597219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45947.743706597219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45947.743706597219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45947.743706597219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45947.743706597219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45947.743706597219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45947.743706597219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45947.743706597219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45947.743706597219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45947.743706597219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45947.743706597219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45947.743706597219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45947.743706597219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45947.743706597219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45947.743706597219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45947.743706597219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45947.743706597219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45947.743706597219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45947.743706597219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45947.743706597219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45947.743706597219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45947.743706597219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45947.743706597219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45947.743706597219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45947.743706597219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45947.743706597219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45947.743706597219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45947.743706597219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45947.743706597219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45947.743706597219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45947.743706597219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45947.743706597219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45947.743706597219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45947.743706597219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45947.743706597219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45947.743706597219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45947.743706597219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45947.743706597219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45947.743706597219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45947.743706597219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45947.743706597219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45947.743706597219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45947.743706597219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45947.743706597219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45947.743706597219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45947.743706597219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45947.743706597219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45947.743706597219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45947.743706597219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45947.743706597219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45947.743706597219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45947.743706597219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45947.743706597219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45947.743706597219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45947.743706597219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45947.743706597219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45947.743706597219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45947.743706597219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45947.743706597219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45947.743706597219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45947.743706597219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45947.743706597219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45947.743706597219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45947.743706597219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45947.743706597219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45947.743706597219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45947.743706597219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45947.743706597219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45947.743706597219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45947.743706597219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45947.743706597219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45947.743706597219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45947.743706597219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45947.743706597219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45947.743706597219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45947.743706597219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45947.743706597219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45947.743706597219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45947.743706597219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45947.743706597219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45947.743706597219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45947.743706597219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45947.743706597219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45947.743706597219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45947.743706597219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45947.743706597219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45947.743706597219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45947.743706597219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45947.743706597219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45947.743706597219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45947.743706597219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45947.743706597219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45947.743706597219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45947.743706597219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45947.743706597219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45947.743706597219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45947.743706597219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45947.743706597219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45947.743706597219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45947.743706597219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45947.743706597219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45947.743706597219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45947.743706597219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45947.743706597219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45947.743706597219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45947.743706597219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45947.743706597219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45947.743706597219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45947.743706597219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45947.743706597219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45947.743706597219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45947.743706597219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45947.743706597219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45947.743706597219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45947.743706597219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45947.743706597219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45947.743706597219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45947.743706597219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45947.743706597219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45947.743706597219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45947.743706597219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45947.743706597219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45947.743706597219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45947.743706597219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45947.743706597219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45947.743706597219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45947.743706597219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45947.743706597219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45947.743706597219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45947.743706597219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45947.743706597219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45947.743706597219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45947.743706597219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45947.743706597219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45947.743706597219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45947.743706597219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45947.743706597219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45947.743706597219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45947.743706597219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45947.743706597219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45947.743706597219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45947.743706597219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45947.743706597219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45947.743706597219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45947.743706597219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45947.743706597219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45947.743706597219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45947.743706597219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45947.743706597219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45947.743706597219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45947.743706597219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45947.743706597219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45947.743706597219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45947.743706597219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45947.743706597219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45947.743706597219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45947.743706597219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45947.743706597219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45947.743706597219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45947.743706597219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45947.743706597219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45947.743706597219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45947.743706597219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45947.743706597219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45947.743706597219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45947.743706597219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45947.743706597219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45947.743706597219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45947.743706597219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45947.743706597219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45947.743706597219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45947.743706597219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45947.743706597219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45947.743706597219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45947.743706597219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45947.743706597219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45947.743706597219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45947.743706597219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45947.743706597219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45947.743706597219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45947.743706597219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45947.743706597219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45947.743706597219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45947.743706597219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45947.743706597219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45947.743706597219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45947.743706597219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45947.743706597219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45947.743706597219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45947.743706597219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45947.743706597219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45947.743706597219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45947.743706597219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45947.743706597219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45947.743706597219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45947.743706597219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45947.743706597219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45947.743706597219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45947.743706597219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45947.743706597219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45947.743706597219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45947.743706597219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45947.743706597219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45947.743706597219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45947.743706597219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45947.743706597219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45947.743706597219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45947.743706597219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45947.743706597219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45947.743706597219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45947.743706597219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45947.743706597219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45947.743706597219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45947.743706597219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45947.743706597219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45947.743706597219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45947.743706597219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45947.743706597219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45947.743706597219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45947.743706597219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45947.743706597219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45947.743706597219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45947.743706597219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45947.743706597219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45947.743706597219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45947.743706597219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45947.743706597219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45947.743706597219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45947.743706597219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45947.743706597219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45947.743706597219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45947.743706597219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45947.743706597219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45947.743706597219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45947.743706597219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45947.743706597219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45947.743706597219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45947.743706597219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45947.743706597219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45947.743706597219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45947.743706597219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45947.743706597219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45947.743706597219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45947.743706597219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45947.743706597219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45947.743706597219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45947.743706597219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45947.743706597219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45947.743706597219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45947.743706597219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45947.743706597219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45947.743706597219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45947.743706597219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45947.743706597219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45947.743706597219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45947.743706597219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45947.743706597219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45947.743706597219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45947.743706597219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45947.743706597219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45947.743706597219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45947.743706597219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45947.743706597219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45947.743706597219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45947.743706597219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45947.743706597219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45947.743706597219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45947.743706597219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45947.743706597219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45947.743706597219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45947.743706597219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45947.743706597219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45947.743706597219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45947.743706597219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45947.743706597219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45947.743706597219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45947.743706597219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45947.743706597219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45947.743706597219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45947.743706597219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45947.743706597219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45947.743706597219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45947.743706597219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45947.743706597219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45947.743706597219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45947.743706597219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45947.743706597219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45947.743706597219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45947.743706597219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45947.743706597219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45947.743706597219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45947.743706597219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45947.743706597219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45947.743706597219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45947.743706597219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45947.743706597219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45947.743706597219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45947.743706597219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45947.743706597219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45947.743706597219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45947.743706597219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45947.743706597219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45947.743706597219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45947.743706597219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45947.743706597219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45947.743706597219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45947.743706597219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45947.743706597219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45947.743706597219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45947.743706597219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45947.743706597219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45947.743706597219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45947.743706597219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45947.743706597219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45947.743706597219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45947.743706597219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45947.743706597219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45947.743706597219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45947.743706597219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45947.743706597219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45947.743706597219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45947.743706597219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45947.743706597219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45947.743706597219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45947.743706597219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45947.743706597219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45947.743706597219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45947.743706597219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45947.743706597219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45947.743706597219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45947.743706597219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45947.743706597219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45947.743706597219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45947.743706597219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45947.743706597219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45947.743706597219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45947.743706597219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45947.743706597219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45947.743706597219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45947.743706597219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45947.743706597219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45947.743706597219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45947.743706597219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45947.743706597219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45947.743706597219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45947.743706597219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45947.743706597219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45947.743706597219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45947.743706597219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45947.743706597219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45947.743706597219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45947.743706597219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45947.743706597219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45947.743706597219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45947.743706597219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45947.743706597219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45947.743706597219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45947.743706597219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45947.743706597219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45947.743706597219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45947.743706597219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45947.743706597219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45947.743706597219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45947.743706597219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45947.743706597219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45947.743706597219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45947.743706597219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45947.743706597219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45947.743706597219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45947.743706597219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45947.743706597219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45947.743706597219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45947.743706597219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45947.743706597219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45947.743706597219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45947.743706597219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45947.743706597219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45947.743706597219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45947.743706597219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45947.743706597219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45947.743706597219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45947.743706597219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45947.743706597219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45947.743706597219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45947.743706597219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45947.743706597219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45947.743706597219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45947.743706597219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45947.743706597219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45947.743706597219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45947.743706597219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45947.743706597219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45947.743706597219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45947.743706597219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45947.743706597219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45947.743706597219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45947.743706597219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45947.743706597219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45947.743706597219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45947.743706597219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45947.743706597219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45947.743706597219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45947.743706597219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45947.743706597219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45947.743706597219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45947.743706597219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45947.743706597219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45947.743706597219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45947.743706597219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45947.743706597219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45947.743706597219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45947.743706597219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45947.743706597219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45947.743706597219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45947.743706597219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45947.743706597219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45947.743706597219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45947.743706597219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45947.743706597219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45947.743706597219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45947.743706597219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45947.743706597219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45947.743706597219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45947.743706597219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45947.743706597219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45947.743706597219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45947.743706597219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45947.743706597219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45947.743706597219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45947.743706597219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45947.743706597219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45947.743706597219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45947.743706597219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45947.743706597219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45947.743706597219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45947.743706597219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45947.743706597219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45947.743706597219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45947.743706597219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45947.743706597219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45947.743706597219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45947.743706597219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45947.743706597219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45947.743706597219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45947.743706597219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45947.743706597219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45947.743706597219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45947.743706597219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45947.743706597219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45947.743706597219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45947.743706597219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45947.743706597219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45947.743706597219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45947.743706597219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45947.743706597219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45947.743706597219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45947.743706597219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45947.743706597219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45947.743706597219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45947.743706597219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45947.743706597219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45947.743706597219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45947.743706597219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45947.743706597219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45947.743706597219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45947.743706597219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45947.743706597219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45947.743706597219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45947.743706597219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45947.743706597219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45947.743706597219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45947.743706597219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45947.743706597219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45947.743706597219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45947.743706597219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45947.743706597219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45947.743706597219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45947.743706597219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45947.743706597219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45947.743706597219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45947.743706597219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45947.743706597219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45947.743706597219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45947.743706597219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45947.743706597219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45947.743706597219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45947.743706597219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45947.743706597219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45947.743706597219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45947.743706597219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45947.743706597219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45947.743706597219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45947.743706597219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45947.743706597219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45947.743706597219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45947.743706597219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45947.743706597219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45947.743706597219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45947.743706597219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45947.743706597219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45947.743706597219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45947.743706597219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45947.743706597219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45947.743706597219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45947.743706597219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45947.743706597219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45947.743706597219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45947.743706597219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45947.743706597219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45947.743706597219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45947.743706597219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45947.743706597219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45947.743706597219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45947.743706597219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45947.743706597219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45947.743706597219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45947.743706597219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45947.743706597219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45947.743706597219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45947.743706597219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45947.743706597219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45947.743706597219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45947.743706597219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45947.743706597219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45947.743706597219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45947.743706597219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45947.743706597219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45947.743706597219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45947.743706597219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45947.743706597219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45947.743706597219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45947.743706597219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45947.743706597219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45947.743706597219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45947.743706597219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45947.743706597219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45947.743706597219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45947.743706597219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45947.743706597219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45947.743706597219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45947.743706597219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45947.743706597219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45947.743706597219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45947.743706597219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45947.743706597219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45947.743706597219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45947.743706597219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45947.743706597219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45947.743706597219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45947.743706597219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45947.743706597219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45947.743706597219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45947.743706597219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45947.743706597219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45947.743706597219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45947.743706597219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45947.743706597219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45947.743706597219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45947.743706597219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45947.743706597219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45947.743706597219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45947.743706597219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45947.743706597219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45947.743706597219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45947.743706597219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45947.743706597219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45947.743706597219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45947.743706597219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45947.743706597219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45947.743706597219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45947.743706597219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45947.743706597219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45947.743706597219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45947.743706597219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45947.743706597219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45947.743706597219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45947.743706597219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45947.743706597219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45947.743706597219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45947.743706597219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45947.743706597219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45947.743706597219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45947.743706597219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45947.743706597219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45947.743706597219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45947.743706597219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45947.743706597219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45947.743706597219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45947.743706597219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45947.743706597219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45947.743706597219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45947.743706597219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45947.743706597219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45947.743706597219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45947.743706597219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45947.743706597219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45947.743706597219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45947.743706597219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45947.743706597219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45947.743706597219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45947.743706597219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45947.743706597219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45947.743706597219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45947.743706597219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45947.743706597219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45947.743706597219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45947.743706597219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45947.743706597219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45947.743706597219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45947.743706597219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45947.743706597219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45947.743706597219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45947.743706597219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45947.743706597219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45947.743706597219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45947.743706597219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45947.743706597219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45947.743706597219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45947.743706597219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45947.743706597219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45947.743706597219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45947.743706597219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45947.743706597219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45947.743706597219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45947.743706597219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45947.743706597219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45947.743706597219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45947.743706597219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45947.743706597219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45947.743706597219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45947.743706597219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45947.743706597219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45947.743706597219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45947.743706597219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45947.743706597219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45947.743706597219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45947.743706597219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45947.743706597219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45947.743706597219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45947.743706597219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45947.743706597219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45947.743706597219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45947.743706597219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45947.743706597219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45947.743706597219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45947.743706597219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45947.743706597219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45947.743706597219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45947.743706597219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45947.743706597219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45947.743706597219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45947.743706597219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45947.743706597219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45947.743706597219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45947.743706597219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45947.743706597219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45947.743706597219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45947.743706597219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45947.743706597219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45947.743706597219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45947.743706597219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45947.743706597219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45947.743706597219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45947.743706597219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45947.743706597219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45947.743706597219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45947.743706597219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45947.743706597219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45947.743706597219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45947.743706597219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45947.743706597219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45947.743706597219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45947.743706597219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45947.743706597219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45947.743706597219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45947.743706597219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45947.743706597219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45947.743706597219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45947.743706597219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45947.743706597219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45947.743706597219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45947.743706597219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45947.743706597219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45947.743706597219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45947.743706597219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45947.743706597219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45947.743706597219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45947.743706597219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45947.743706597219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45947.743706597219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45947.743706597219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45947.743706597219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45947.743706597219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45947.743706597219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45947.743706597219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45947.743706597219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45947.743706597219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45947.743706597219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45947.743706597219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45947.743706597219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45947.743706597219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45947.743706597219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45947.743706597219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45947.743706597219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45947.743706597219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45947.743706597219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45947.743706597219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45947.743706597219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45947.743706597219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45947.743706597219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45947.743706597219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45947.743706597219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45947.743706597219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45947.743706597219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45947.743706597219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45947.743706597219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45947.743706597219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45947.743706597219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45947.743706597219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45947.743706597219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45947.743706597219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45947.743706597219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45947.743706597219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45947.743706597219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45947.743706597219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45947.743706597219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45947.743706597219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45947.743706597219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45947.743706597219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45947.743706597219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45947.743706597219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45947.743706597219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45947.743706597219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45947.743706597219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45947.743706597219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45947.743706597219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45947.743706597219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45947.743706597219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45947.743706597219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45947.743706597219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45947.743706597219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45947.743706597219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45947.743706597219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45947.743706597219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45947.743706597219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45947.743706597219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45947.743706597219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45947.743706597219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45947.743706597219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45947.743706597219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45947.743706597219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45947.743706597219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45947.743706597219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45947.743706597219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45947.743706597219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45947.743706597219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45947.743706597219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45947.743706597219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45947.743706597219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45947.743706597219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45947.743706597219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45947.743706597219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45947.743706597219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45947.743706597219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45947.743706597219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45947.743706597219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45947.743706597219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45947.743706597219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45947.743706597219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45947.743706597219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45947.743706597219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45947.743706597219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45947.743706597219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45947.743706597219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45947.743706597219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45947.743706597219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45947.743706597219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45947.743706597219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45947.743706597219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45947.743706597219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45947.743706597219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45947.743706597219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45947.743706597219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45947.743706597219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45947.743706597219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45947.743706597219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45947.743706597219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45947.743706597219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45947.743706597219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45947.743706597219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45947.743706597219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45947.743706597219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45947.743706597219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45947.743706597219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45947.743706597219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45947.743706597219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45947.743706597219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45947.743706597219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45947.743706597219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45947.743706597219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45947.743706597219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45947.743706597219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45947.743706597219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45947.743706597219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45947.743706597219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45947.743706597219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45947.743706597219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45947.743706597219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45947.743706597219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45947.743706597219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45947.743706597219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45947.743706597219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45947.743706597219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45947.743706597219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45947.743706597219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45947.743706597219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45947.743706597219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45947.743706597219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45947.743706597219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45947.743706597219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45947.743706597219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45947.743706597219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45947.743706597219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45947.743706597219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45947.743706597219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45947.743706597219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45947.743706597219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45947.743706597219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45947.743706597219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45947.743706597219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45947.743706597219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45947.743706597219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45947.743706597219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45947.743706597219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45947.743706597219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45947.743706597219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45947.743706597219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45947.743706597219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45947.743706597219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45947.743706597219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45947.743706597219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45947.743706597219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45947.743706597219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45947.743706597219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45947.743706597219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45947.743706597219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45947.743706597219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45947.743706597219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45947.743706597219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45947.743706597219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45947.743706597219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45947.743706597219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45947.743706597219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45947.743706597219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45947.743706597219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45947.743706597219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45947.743706597219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45947.743706597219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45947.743706597219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45947.743706597219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45947.743706597219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45947.743706597219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45947.743706597219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45947.743706597219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45947.743706597219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45947.743706597219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45947.743706597219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45947.743706597219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45947.743706597219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45947.743706597219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45947.743706597219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45947.743706597219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45947.743706597219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45947.743706597219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45947.743706597219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45947.743706597219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45947.743706597219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45947.743706597219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45947.743706597219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45947.743706597219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45947.743706597219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45947.743706597219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45947.743706597219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45947.743706597219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45947.743706597219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45947.743706597219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45947.743706597219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45947.743706597219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45947.743706597219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45947.743706597219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45947.743706597219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45947.743706597219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45947.743706597219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45947.743706597219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45947.743706597219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45947.743706597219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45947.743706597219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45947.743706597219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45947.743706597219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45947.743706597219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45947.743706597219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45947.743706597219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45947.743706597219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45947.743706597219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45947.743706597219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45947.743706597219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45947.743706597219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45947.743706597219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45947.743706597219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45947.743706597219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45947.743706597219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45947.743706597219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45947.743706597219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45947.743706597219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45947.743706597219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45947.743706597219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45947.743706597219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45947.743706597219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45947.743706597219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45947.743706597219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45947.743706597219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45947.743706597219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45947.743706597219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45947.743706597219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45947.743706597219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45947.743706597219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45947.743706597219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45947.743706597219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45947.743706597219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45947.743706597219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45947.743706597219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45947.743706597219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45947.743706597219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45947.743706597219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45947.743706597219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45947.743706597219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45947.743706597219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45947.743706597219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45947.743706597219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45947.743706597219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45947.743706597219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45947.743706597219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45947.743706597219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45947.743706597219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45947.743706597219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45947.743706597219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45947.743706597219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45947.743706597219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45947.743706597219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45947.743706597219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45947.743706597219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45947.743706597219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45947.743706597219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45947.743706597219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45947.743706597219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45947.743706597219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45947.743706597219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45947.743706597219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45947.743706597219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45947.743706597219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45947.743706597219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45947.743706597219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45947.743706597219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45947.743706597219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45947.743706597219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45947.743706597219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45947.743706597219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45947.743706597219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45947.743706597219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45947.743706597219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45947.743706597219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45947.743706597219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45947.743706597219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45947.743706597219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45947.743706597219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45947.743706597219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45947.743706597219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45947.743706597219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45947.743706597219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45947.743706597219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45947.743706597219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45947.743706597219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45947.743706597219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45947.743706597219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45947.743706597219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45947.743706597219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45947.743706597219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45947.743706597219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45947.743706597219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45947.743706597219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45947.743706597219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45947.743706597219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45947.743706597219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45947.743706597219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45947.743706597219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45947.743706597219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45947.743706597219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45947.743706597219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45947.743706597219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45947.743706597219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45947.743706597219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45947.743706597219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45947.743706597219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45947.743706597219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45947.743706597219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45947.743706597219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45947.743706597219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45947.743706597219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45947.743706597219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45947.743706597219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45947.743706597219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45947.743706597219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45947.743706597219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45947.743706597219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45947.743706597219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45947.743706597219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45947.743706597219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45947.743706597219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45947.743706597219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45947.743706597219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45947.743706597219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45947.743706597219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45947.743706597219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45947.743706597219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45947.743706597219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45947.743706597219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45947.743706597219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45947.743706597219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45947.743706597219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45947.743706597219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45947.743706597219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45947.743706597219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45947.743706597219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45947.743706597219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45947.743706597219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45947.743706597219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45947.743706597219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45947.743706597219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45947.743706597219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45947.743706597219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45947.743706597219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45947.743706597219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45947.743706597219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45947.743706597219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45947.743706597219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45947.743706597219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45947.743706597219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45947.743706597219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45947.743706597219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45947.743706597219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45947.743706597219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45947.743706597219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45947.743706597219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45947.743706597219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45947.743706597219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45947.743706597219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45947.743706597219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45947.743706597219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45947.743706597219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45947.743706597219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45947.743706597219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45947.743706597219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45947.743706597219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45947.743706597219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45947.743706597219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45947.743706597219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45947.743706597219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45947.743706597219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45947.743706597219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45947.743706597219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45947.743706597219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45947.743706597219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45947.743706597219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45947.743706597219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45947.743706597219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45947.743706597219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45947.743706597219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45947.743706597219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45947.743706597219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45947.743706597219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45947.743706597219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45947.743706597219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45947.743706597219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45947.743706597219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45947.743706597219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45947.743706597219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45947.743706597219</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45947.743706597219</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45947.743706597219</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45947.743706597219</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45947.743706597219</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45947.743706597219</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45947.743706597219</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9"/>
  <sheetViews>
    <sheetView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244.26298877314548</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96" t="s">
        <v>28178</v>
      </c>
      <c r="E3" s="101" t="s">
        <v>38964</v>
      </c>
      <c r="F3" s="128">
        <v>45947.495092592595</v>
      </c>
      <c r="G3" s="129">
        <f ca="1">IFERROR(NOW()-F3,"")</f>
        <v>0.24861377314664423</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96"/>
      <c r="E4" s="101"/>
      <c r="F4" s="128"/>
      <c r="G4" s="129">
        <f ca="1">IFERROR(NOW()-F4,"")</f>
        <v>45947.743706365742</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01"/>
      <c r="F5" s="128"/>
      <c r="G5" s="129">
        <f ca="1">IFERROR(NOW()-F5,"")</f>
        <v>45947.743706365742</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45947.743706365742</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45947.743706365742</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45947.743706365742</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45947.743706365742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45947.743706365742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45947.743706365742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45947.743706365742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45947.743706365742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45947.743706365742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45947.743706365742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45947.743706365742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45947.743706365742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45947.743706365742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45947.743706365742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45947.743706365742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45947.743706365742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45947.743706365742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45947.743706365742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45947.743706365742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45947.743706365742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45947.743706365742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45947.743706365742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45947.743706365742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45947.743706365742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45947.743706597219</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45947.743706597219</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45947.743706597219</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45947.743706597219</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45947.743706597219</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45947.743706597219</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45947.743706597219</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45947.743706597219</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45947.743706597219</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45947.743706597219</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45947.743706597219</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45947.743706597219</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45947.743706597219</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45947.743706597219</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45947.743706597219</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45947.743706597219</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45947.743706597219</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45947.743706597219</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45947.743706597219</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45947.743706597219</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45947.743706597219</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45947.743706597219</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45947.743706597219</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45947.743706597219</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45947.743706597219</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45947.743706597219</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45947.743706597219</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45947.743706597219</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45947.743706597219</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45947.743706597219</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45947.743706597219</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45947.743706597219</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45947.743706597219</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45947.743706597219</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45947.743706597219</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45947.743706597219</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45947.743706597219</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45947.743706597219</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45947.743706597219</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45947.743706597219</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45947.743706597219</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45947.743706597219</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45947.743706597219</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45947.743706597219</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45947.743706597219</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45947.743706597219</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45947.743706597219</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45947.743706597219</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45947.743706597219</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45947.743706597219</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45947.743706597219</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45947.743706597219</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45947.743706597219</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45947.743706597219</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45947.743706597219</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45947.743706597219</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45947.743706597219</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45947.743706597219</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45947.743706597219</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45947.743706597219</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45947.743706597219</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45947.743706597219</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45947.743706597219</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45947.743706597219</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45947.743706597219</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45947.743706597219</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45947.743706597219</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45947.743706597219</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45947.743706597219</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45947.743706597219</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45947.743706597219</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45947.743706597219</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45947.743706597219</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45947.743706597219</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45947.743706597219</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45947.743706597219</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45947.743706597219</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45947.743706597219</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45947.743706597219</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45947.743706597219</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45947.743706597219</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45947.743706597219</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45947.743706597219</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45947.743706597219</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45947.743706597219</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45947.743706597219</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45947.743706597219</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45947.743706597219</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45947.743706597219</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45947.743706597219</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45947.743706597219</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45947.743706597219</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45947.743706597219</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45947.743706597219</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45947.743706597219</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45947.743706597219</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45947.743706597219</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45947.743706597219</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45947.743706597219</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45947.743706597219</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45947.743706597219</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45947.743706597219</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45947.743706597219</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45947.743706597219</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45947.743706597219</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45947.743706597219</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45947.743706597219</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45947.743706597219</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45947.743706597219</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45947.743706597219</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45947.743706597219</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45947.743706597219</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45947.743706597219</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45947.743706597219</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45947.743706597219</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45947.743706597219</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45947.743706597219</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45947.743706597219</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45947.743706597219</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45947.743706597219</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45947.743706597219</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45947.743706597219</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45947.743706597219</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45947.743706597219</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45947.743706597219</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45947.743706597219</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45947.743706597219</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45947.743706597219</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45947.743706597219</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45947.743706597219</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45947.743706597219</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45947.743706597219</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45947.743706597219</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45947.743706597219</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45947.743706597219</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45947.743706597219</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45947.743706597219</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45947.743706597219</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45947.743706597219</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45947.743706597219</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45947.743706597219</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45947.743706597219</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45947.743706597219</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45947.743706597219</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45947.743706597219</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45947.743706597219</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45947.743706597219</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45947.743706597219</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45947.743706597219</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45947.743706597219</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45947.743706597219</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45947.743706597219</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45947.743706597219</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45947.743706597219</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45947.743706597219</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45947.743706597219</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45947.743706597219</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45947.743706597219</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45947.743706597219</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45947.743706597219</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45947.743706597219</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45947.743706597219</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45947.743706597219</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45947.743706597219</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45947.743706597219</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45947.743706597219</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45947.743706597219</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45947.743706597219</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45947.743706597219</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45947.743706597219</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45947.743706597219</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45947.743706597219</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45947.743706597219</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45947.743706597219</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45947.743706597219</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45947.743706597219</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45947.743706597219</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45947.743706597219</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45947.743706597219</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45947.743706597219</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45947.743706597219</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45947.743706597219</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45947.743706597219</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45947.743706597219</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45947.743706597219</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45947.743706597219</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45947.743706597219</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45947.743706597219</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45947.743706597219</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45947.743706597219</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45947.743706597219</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45947.743706597219</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45947.743706597219</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45947.743706597219</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45947.743706597219</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45947.743706597219</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45947.743706597219</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45947.743706597219</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45947.743706597219</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45947.743706597219</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45947.743706597219</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45947.743706597219</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45947.743706597219</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45947.743706597219</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45947.743706597219</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45947.743706597219</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45947.743706597219</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45947.743706597219</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45947.743706597219</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45947.743706597219</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45947.743706597219</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45947.743706597219</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45947.743706597219</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45947.743706597219</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45947.743706597219</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45947.743706597219</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45947.743706597219</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45947.743706597219</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45947.743706597219</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45947.743706597219</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45947.743706597219</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45947.743706597219</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45947.743706597219</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45947.743706597219</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45947.743706597219</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45947.743706597219</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45947.743706597219</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45947.743706597219</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45947.743706597219</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45947.743706597219</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45947.743706597219</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45947.743706597219</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45947.743706597219</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45947.743706597219</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45947.743706597219</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45947.743706597219</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45947.743706597219</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45947.743706597219</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45947.743706597219</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45947.743706597219</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45947.743706597219</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45947.743706597219</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45947.743706597219</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45947.743706597219</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45947.743706597219</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45947.743706597219</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45947.743706597219</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45947.743706597219</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45947.743706597219</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45947.743706597219</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45947.743706597219</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45947.743706597219</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45947.743706597219</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45947.743706597219</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45947.743706597219</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45947.743706597219</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45947.743706597219</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45947.743706597219</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45947.743706597219</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45947.743706597219</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45947.743706597219</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45947.743706597219</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45947.743706597219</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45947.743706597219</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45947.743706597219</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45947.743706597219</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45947.743706597219</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45947.743706597219</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45947.743706597219</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45947.743706597219</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45947.743706597219</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45947.743706597219</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45947.743706597219</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45947.743706597219</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45947.743706597219</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45947.743706597219</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45947.743706597219</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45947.743706597219</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45947.743706597219</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45947.743706597219</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45947.743706597219</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45947.743706597219</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45947.743706597219</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45947.743706597219</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45947.743706597219</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45947.743706597219</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45947.743706597219</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45947.743706597219</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45947.743706597219</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45947.743706597219</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45947.743706597219</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45947.743706597219</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45947.743706597219</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45947.743706597219</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45947.743706597219</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45947.743706597219</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45947.743706597219</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45947.743706597219</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45947.743706597219</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45947.743706597219</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45947.743706597219</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45947.743706597219</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45947.743706597219</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45947.743706597219</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45947.743706597219</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45947.743706597219</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45947.743706597219</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45947.743706597219</v>
      </c>
      <c r="H337" s="128"/>
      <c r="I337" s="124" t="str">
        <f>IFERROR(VLOOKUP(D337,DB!A:F,6,0),"")</f>
        <v/>
      </c>
      <c r="J337" s="124" t="str">
        <f>IFERROR(VLOOKUP(D337,DB!A:G,7,0),"")</f>
        <v/>
      </c>
      <c r="K337" s="130"/>
      <c r="L337" s="126" t="str">
        <f>IFERROR(VLOOKUP(D337,DB!A:I,9,0),"")</f>
        <v/>
      </c>
    </row>
    <row r="338" spans="1:12" ht="15" customHeight="1">
      <c r="A338" s="124"/>
      <c r="B338" s="124" t="str">
        <f>IFERROR(VLOOKUP(D338,DB!A:K,11,0),"")</f>
        <v/>
      </c>
      <c r="C338" s="125"/>
      <c r="D338" s="126"/>
      <c r="E338" s="127"/>
      <c r="F338" s="128"/>
      <c r="G338" s="129">
        <f ca="1">IFERROR(NOW()-F338,"")</f>
        <v>45947.743706597219</v>
      </c>
      <c r="H338" s="128"/>
      <c r="I338" s="124" t="str">
        <f>IFERROR(VLOOKUP(D338,DB!A:F,6,0),"")</f>
        <v/>
      </c>
      <c r="J338" s="124" t="str">
        <f>IFERROR(VLOOKUP(D338,DB!A:G,7,0),"")</f>
        <v/>
      </c>
      <c r="K338" s="130"/>
      <c r="L338" s="126" t="str">
        <f>IFERROR(VLOOKUP(D338,DB!A:I,9,0),"")</f>
        <v/>
      </c>
    </row>
    <row r="339" spans="1:12" ht="15" customHeight="1">
      <c r="A339" s="131"/>
      <c r="B339" s="131" t="str">
        <f>IFERROR(VLOOKUP(D339,DB!A:K,11,0),"")</f>
        <v/>
      </c>
      <c r="C339" s="132"/>
      <c r="D339" s="133"/>
      <c r="E339" s="134"/>
      <c r="F339" s="135"/>
      <c r="G339" s="136">
        <f ca="1">IFERROR(NOW()-F339,"")</f>
        <v>45947.743706597219</v>
      </c>
      <c r="H339" s="135"/>
      <c r="I339" s="131" t="str">
        <f>IFERROR(VLOOKUP(D339,DB!A:F,6,0),"")</f>
        <v/>
      </c>
      <c r="J339" s="131" t="str">
        <f>IFERROR(VLOOKUP(D339,DB!A:G,7,0),"")</f>
        <v/>
      </c>
      <c r="K339" s="137"/>
      <c r="L339" s="133" t="str">
        <f>IFERROR(VLOOKUP(D339,DB!A:I,9,0),"")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6"/>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55.911646180553362</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39047</v>
      </c>
      <c r="F3" s="38">
        <v>45926.188877314817</v>
      </c>
      <c r="G3" s="154">
        <f t="shared" ref="G3" ca="1" si="0">IFERROR(NOW()-F3,"")</f>
        <v>21.554829050925036</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2.9721322916666395</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39047</v>
      </c>
      <c r="F5" s="38">
        <v>45947.497812499998</v>
      </c>
      <c r="G5" s="39">
        <f t="shared" ref="G5:G13" ca="1" si="2">IFERROR(NOW()-F5,"")</f>
        <v>0.24589386574371019</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45947.743706365742</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45947.743706365742</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45947.743706365742</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45947.743706365742</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45947.743706365742</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45947.743706365742</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45947.743706365742</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45947.743706365742</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45947.743706365742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45947.743706365742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45947.743706365742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45947.743706365742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45947.743706365742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45947.743706365742</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45947.743706365742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45947.743706365742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45947.743706365742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45947.743706365742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45947.743706365742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45947.743706365742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45947.743706365742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45947.743706365742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45947.743706365742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45947.743706365742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45947.743706365742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45947.743706365742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45947.743706365742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45947.743706365742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45947.743706365742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45947.743706365742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45947.743706365742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45947.743706365742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45947.743706365742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45947.743706365742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45947.743706365742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45947.743706365742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45947.743706365742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45947.743706365742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45947.743706365742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45947.743706365742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45947.743706365742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45947.743706365742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45947.743706365742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45947.743706365742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45947.743706365742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45947.743706365742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45947.743706365742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45947.743706365742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45947.743706365742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45947.743706365742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45947.743706365742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45947.743706365742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45947.743706365742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45947.743706365742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45947.743706365742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45947.743706365742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45947.743706365742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45947.743706365742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45947.743706365742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45947.743706365742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45947.743706365742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45947.743706365742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45947.743706365742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45947.743706365742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45947.743706365742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45947.743706365742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45947.743706365742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45947.743706365742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45947.743706365742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45947.743706365742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45947.743706365742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45947.743706365742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45947.743706365742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45947.743706365742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45947.743706365742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45947.743706365742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45947.743706365742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45947.743706365742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45947.743706365742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45947.743706365742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45947.743706365742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45947.743706365742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45947.743706365742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45947.743706365742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45947.743706365742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45947.743706365742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45947.743706365742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45947.743706365742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45947.743706365742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45947.743706365742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45947.743706365742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45947.743706365742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45947.743706365742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45947.743706365742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45947.743706365742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45947.743706365742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45947.743706365742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45947.743706365742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45947.743706365742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45947.743706365742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45947.743706365742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45947.743706365742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45947.743706365742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45947.743706365742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45947.743706365742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45947.743706365742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45947.743706365742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45947.743706365742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45947.743706365742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45947.743706365742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45947.743706365742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45947.743706365742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45947.743706365742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45947.743706365742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45947.743706365742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45947.743706365742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45947.743706365742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45947.743706365742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45947.743706365742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45947.743706365742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45947.743706365742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45947.743706365742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45947.743706365742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45947.743706365742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45947.743706365742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45947.743706365742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45947.743706365742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45947.743706365742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45947.743706365742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45947.743706365742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45947.743706365742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45947.743706365742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45947.743706365742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45947.743706365742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45947.743706365742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45947.743706365742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45947.743706365742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45947.743706365742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45947.743706365742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45947.743706365742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45947.743706365742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45947.743706365742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45947.743706365742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45947.743706365742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45947.743706365742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45947.743706365742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45947.743706365742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45947.743706365742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45947.743706365742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45947.743706365742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45947.743706365742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45947.743706365742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45947.743706365742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45947.743706365742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45947.743706365742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45947.743706365742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45947.743706365742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45947.743706365742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45947.743706365742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45947.743706365742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45947.743706365742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45947.743706365742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45947.743706365742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45947.743706365742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45947.743706365742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45947.743706365742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45947.743706365742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45947.743706365742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45947.743706365742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45947.743706365742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45947.743706365742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45947.743706365742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45947.743706365742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45947.743706365742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45947.743706365742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45947.743706365742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45947.743706365742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45947.743706365742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45947.743706365742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45947.743706365742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45947.743706365742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45947.743706365742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45947.743706365742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45947.743706365742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45947.743706365742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45947.743706365742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45947.743706365742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45947.743706365742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45947.743706365742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45947.743706365742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45947.743706365742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45947.743706365742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45947.743706365742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45947.743706365742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45947.743706365742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45947.743706365742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45947.743706365742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45947.743706365742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45947.743706365742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45947.743706365742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45947.743706365742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45947.743706365742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45947.743706365742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45947.743706365742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45947.743706365742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45947.743706365742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45947.743706365742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45947.743706365742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45947.743706365742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45947.743706365742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45947.743706365742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45947.743706365742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45947.743706365742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45947.743706365742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45947.743706365742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45947.743706365742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45947.743706365742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45947.743706365742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45947.743706365742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45947.743706365742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45947.743706365742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45947.743706365742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45947.743706365742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45947.743706365742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45947.743706365742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45947.743706365742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45947.743706365742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45947.743706365742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45947.743706365742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45947.743706365742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45947.743706365742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45947.743706365742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45947.743706365742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45947.743706365742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45947.743706365742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45947.743706365742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45947.743706365742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45947.743706365742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45947.743706365742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45947.743706365742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45947.743706365742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45947.743706365742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45947.743706365742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45947.743706365742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45947.743706365742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45947.743706365742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45947.743706365742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45947.743706365742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45947.743706365742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45947.743706365742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45947.743706365742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45947.743706365742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45947.743706365742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45947.743706365742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45947.743706365742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45947.743706365742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45947.743706365742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45947.743706365742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45947.743706365742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45947.743706365742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45947.743706365742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45947.743706365742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45947.743706365742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45947.743706365742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45947.743706365742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45947.743706365742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45947.743706365742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45947.743706365742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45947.743706365742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45947.743706365742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45947.743706365742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45947.743706365742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45947.743706365742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45947.743706365742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45947.743706365742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45947.743706365742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45947.743706365742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45947.743706365742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45947.743706365742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45947.743706365742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45947.743706365742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45947.743706365742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45947.743706365742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45947.743706365742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45947.743706365742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45947.743706365742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45947.743706365742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45947.743706365742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45947.743706365742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45947.743706365742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45947.743706365742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45947.743706365742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45947.743706365742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45947.743706365742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45947.743706365742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45947.743706365742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45947.743706365742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45947.743706365742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45947.743706365742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45947.743706365742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45947.743706365742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45947.743706365742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45947.743706365742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45947.743706365742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45947.743706365742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45947.743706365742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45947.743706365742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45947.743706365742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45947.743706365742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45947.743706365742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45947.743706365742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45947.743706365742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45947.743706365742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45947.743706365742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45947.743706365742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45947.743706365742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45947.743706365742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45947.743706365742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45947.743706365742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45947.743706365742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45947.743706365742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45947.743706365742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45947.743706365742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45947.743706365742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45947.743706365742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45947.743706365742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45947.743706365742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45947.743706365742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45947.743706365742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45947.743706365742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45947.743706365742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45947.743706365742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45947.743706365742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45947.743706365742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45947.743706365742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45947.743706365742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45947.743706365742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45947.743706365742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45947.743706365742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45947.743706365742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45947.743706365742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45947.743706365742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45947.743706365742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45947.743706365742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45947.743706365742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45947.743706365742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45947.743706365742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45947.743706365742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45947.743706365742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45947.743706365742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45947.743706365742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45947.743706365742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45947.743706365742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45947.743706365742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45947.743706365742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45947.743706365742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45947.743706365742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45947.743706365742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45947.743706365742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45947.743706365742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45947.743706365742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45947.743706365742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45947.743706365742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45947.743706365742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45947.743706365742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45947.743706365742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45947.743706365742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45947.743706365742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45947.743706365742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45947.743706365742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45947.743706365742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45947.743706365742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45947.743706365742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45947.743706365742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45947.743706365742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45947.743706365742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45947.743706365742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45947.743706365742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45947.743706365742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45947.743706365742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45947.743706365742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45947.743706365742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45947.743706365742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45947.743706365742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45947.743706365742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45947.743706365742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45947.743706365742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45947.743706365742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45947.743706365742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45947.743706365742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45947.743706365742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45947.743706365742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45947.743706365742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45947.743706365742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45947.743706365742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45947.743706365742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45947.743706365742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45947.743706365742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45947.743706365742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45947.743706365742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45947.743706365742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45947.743706365742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45947.743706365742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45947.743706365742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45947.743706365742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45947.743706365742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45947.743706365742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45947.743706365742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45947.743706365742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45947.743706365742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45947.743706365742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45947.743706365742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45947.743706365742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45947.743706365742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45947.743706365742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45947.743706365742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45947.743706365742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45947.743706365742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45947.743706365742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45947.743706365742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45947.743706365742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45947.743706365742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45947.743706365742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45947.743706365742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45947.743706365742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45947.743706365742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45947.743706365742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45947.743706365742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45947.743706365742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45947.743706365742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45947.743706365742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45947.743706365742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45947.743706365742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45947.743706365742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45947.743706365742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45947.743706365742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45947.743706365742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45947.743706365742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45947.743706365742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45947.743706365742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45947.743706365742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45947.743706365742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45947.743706365742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45947.743706365742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45947.743706365742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45947.743706365742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45947.743706365742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45947.743706365742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45947.743706365742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45947.743706365742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45947.743706365742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45947.743706365742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45947.743706365742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45947.743706365742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45947.743706365742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45947.743706365742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45947.743706365742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45947.743706365742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45947.743706365742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45947.743706365742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45947.743706365742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45947.743706365742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45947.743706365742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45947.743706365742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45947.743706365742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45947.743706365742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45947.743706365742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45947.743706365742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45947.743706365742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45947.743706365742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45947.743706365742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45947.743706365742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45947.743706365742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45947.743706365742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45947.743706365742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45947.743706365742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45947.743706365742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45947.743706365742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45947.743706365742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45947.743706365742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45947.743706365742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45947.743706365742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45947.743706365742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45947.743706365742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45947.743706365742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45947.743706365742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45947.743706365742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45947.743706365742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45947.743706365742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45947.743706365742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45947.743706365742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45947.743706365742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45947.743706365742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45947.743706365742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45947.743706365742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45947.743706365742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45947.743706365742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45947.743706365742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45947.743706365742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45947.743706365742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45947.743706365742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45947.743706365742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45947.743706365742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45947.743706365742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45947.743706365742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45947.743706365742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45947.743706365742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45947.743706365742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45947.743706365742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45947.743706365742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45947.743706365742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45947.743706365742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45947.743706365742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45947.743706365742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45947.743706365742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45947.743706365742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45947.743706365742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45947.743706365742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45947.743706365742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45947.743706365742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45947.743706365742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45947.743706365742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45947.743706365742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45947.743706365742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45947.743706365742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45947.743706365742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45947.743706365742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45947.743706365742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45947.743706365742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45947.743706365742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45947.743706365742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45947.743706365742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45947.743706365742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45947.743706365742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45947.743706365742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45947.743706365742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45947.743706365742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45947.743706365742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45947.743706365742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45947.743706365742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45947.743706365742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45947.743706365742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45947.743706365742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45947.743706365742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45947.743706365742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45947.743706365742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45947.743706365742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45947.743706365742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45947.743706365742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45947.743706365742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45947.743706365742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45947.743706365742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45947.743706365742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45947.743706365742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45947.743706365742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45947.743706365742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45947.743706365742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45947.743706365742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45947.743706365742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45947.743706365742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45947.743706365742</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45947.743706365742</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45947.743706365742</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45947.743706365742</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45947.743706365742</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45947.743706365742</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45947.743706365742</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45947.743706365742</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4" ht="15"/>
    <row r="1356"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20.970859143519192</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8.2146438657437102</v>
      </c>
      <c r="H3" s="149">
        <v>45927.987534722219</v>
      </c>
      <c r="I3" s="146" t="str">
        <f>IFERROR(VLOOKUP(D3,DB!A:F,6,0),"")</f>
        <v>SCECO</v>
      </c>
      <c r="J3" s="146" t="str">
        <f>IFERROR(VLOOKUP(D3,DB!A:G,7,0),"")</f>
        <v>Vandalized</v>
      </c>
      <c r="K3" s="145" t="s">
        <v>39072</v>
      </c>
      <c r="L3" s="146" t="str">
        <f>IFERROR(VLOOKUP(D3,DB!A:I,9,0),"")</f>
        <v>Latis</v>
      </c>
    </row>
    <row r="4" spans="1:16383" ht="31.5" customHeight="1">
      <c r="A4" s="107" t="s">
        <v>39073</v>
      </c>
      <c r="B4" s="106" t="str">
        <f>IFERROR(VLOOKUP(D4,DB!A:K,11,0),"")</f>
        <v>R6</v>
      </c>
      <c r="C4" s="108">
        <v>1</v>
      </c>
      <c r="D4" s="106" t="s">
        <v>37769</v>
      </c>
      <c r="E4" s="109" t="s">
        <v>38964</v>
      </c>
      <c r="F4" s="110">
        <v>45947.537465277775</v>
      </c>
      <c r="G4" s="78">
        <f ca="1">IFERROR(NOW()-F4,"-")</f>
        <v>0.20624108796619112</v>
      </c>
      <c r="H4" s="110">
        <v>45947.579456018517</v>
      </c>
      <c r="I4" s="106" t="str">
        <f>IFERROR(VLOOKUP(D4,DB!A:F,6,0),"")</f>
        <v>Generator-SG</v>
      </c>
      <c r="J4" s="105" t="str">
        <f>IFERROR(VLOOKUP(D4,DB!A:G,7,0),"")</f>
        <v>Weak</v>
      </c>
      <c r="K4" s="111" t="s">
        <v>39074</v>
      </c>
      <c r="L4" s="112" t="str">
        <f>IFERROR(VLOOKUP(D4,DB!A:I,9,0),"")</f>
        <v>Latis</v>
      </c>
    </row>
    <row r="5" spans="1:16383" ht="31.5" customHeight="1">
      <c r="A5" s="107"/>
      <c r="B5" s="106" t="str">
        <f>IFERROR(VLOOKUP(D5,DB!A:K,11,0),"")</f>
        <v/>
      </c>
      <c r="C5" s="108"/>
      <c r="D5" s="106"/>
      <c r="E5" s="109"/>
      <c r="F5" s="110"/>
      <c r="G5" s="78">
        <f ca="1">IFERROR(NOW()-F5,"-")</f>
        <v>45947.743706365742</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45947.743706365742</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45947.743706365742</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45947.743706365742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45947.743706365742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45947.743706365742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45947.743706365742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45947.743706365742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45947.743706365742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45947.743706365742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45947.743706365742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45947.743706365742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45947.743706365742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45947.743706365742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45947.743706365742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45947.743706365742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45947.743706365742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45947.743706365742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45947.743706365742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45947.743706365742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45947.743706365742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45947.743706365742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45947.743706365742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45947.743706365742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45947.743706365742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45947.743706365742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45947.743706365742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45947.743706365742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45947.743706365742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45947.743706365742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45947.743706365742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45947.743706365742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45947.743706365742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45947.743706365742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45947.743706365742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45947.743706365742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45947.743706365742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45947.743706365742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45947.743706365742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45947.743706365742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45947.743706365742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45947.743706365742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45947.743706365742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45947.743706365742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45947.743706365742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45947.743706365742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45947.743706365742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45947.743706365742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45947.743706365742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45947.743706365742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45947.743706365742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45947.743706365742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45947.743706365742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45947.743706365742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45947.743706365742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45947.743706365742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45947.743706365742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45947.743706365742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45947.743706365742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45947.743706365742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45947.743706365742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45947.743706365742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45947.743706365742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45947.743706365742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45947.743706365742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45947.743706365742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45947.743706365742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45947.743706365742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45947.743706365742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45947.743706365742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45947.743706365742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45947.743706365742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45947.743706365742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45947.743706365742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45947.743706365742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45947.743706365742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45947.743706365742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45947.743706365742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45947.743706365742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45947.743706365742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45947.743706365742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45947.743706365742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45947.743706365742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45947.743706365742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45947.743706365742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45947.743706365742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45947.743706365742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45947.743706365742</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45947.743706365742</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45947.743706365742</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45947.743706365742</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45947.743706365742</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45947.743706365742</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45947.743706365742</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45947.743706365742</v>
      </c>
      <c r="H99" s="110"/>
      <c r="I99" s="106" t="str">
        <f>IFERROR(VLOOKUP(D99,DB!A:F,6,0),"")</f>
        <v/>
      </c>
      <c r="J99" s="105" t="str">
        <f>IFERROR(VLOOKUP(D99,DB!A:G,7,0),"")</f>
        <v/>
      </c>
      <c r="K99" s="111"/>
      <c r="L99" s="112" t="str">
        <f>IFERROR(VLOOKUP(D99,DB!A:I,9,0),"")</f>
        <v/>
      </c>
    </row>
    <row r="100" spans="1:12" ht="31.5" customHeight="1">
      <c r="A100" s="107"/>
      <c r="B100" s="106" t="str">
        <f>IFERROR(VLOOKUP(D100,DB!A:K,11,0),"")</f>
        <v/>
      </c>
      <c r="C100" s="108"/>
      <c r="D100" s="106"/>
      <c r="E100" s="109"/>
      <c r="F100" s="110"/>
      <c r="G100" s="78">
        <f ca="1">IFERROR(NOW()-F100,"-")</f>
        <v>45947.743706365742</v>
      </c>
      <c r="H100" s="110"/>
      <c r="I100" s="106" t="str">
        <f>IFERROR(VLOOKUP(D100,DB!A:F,6,0),"")</f>
        <v/>
      </c>
      <c r="J100" s="105" t="str">
        <f>IFERROR(VLOOKUP(D100,DB!A:G,7,0),"")</f>
        <v/>
      </c>
      <c r="K100" s="111"/>
      <c r="L100" s="112" t="str">
        <f>IFERROR(VLOOKUP(D100,DB!A:I,9,0),"")</f>
        <v/>
      </c>
    </row>
    <row r="101" spans="1:12" ht="31.5" customHeight="1">
      <c r="A101" s="107"/>
      <c r="B101" s="106" t="str">
        <f>IFERROR(VLOOKUP(D101,DB!A:K,11,0),"")</f>
        <v/>
      </c>
      <c r="C101" s="108"/>
      <c r="D101" s="106"/>
      <c r="E101" s="109"/>
      <c r="F101" s="110"/>
      <c r="G101" s="78">
        <f ca="1">IFERROR(NOW()-F101,"-")</f>
        <v>45947.743706365742</v>
      </c>
      <c r="H101" s="110"/>
      <c r="I101" s="106" t="str">
        <f>IFERROR(VLOOKUP(D101,DB!A:F,6,0),"")</f>
        <v/>
      </c>
      <c r="J101" s="105" t="str">
        <f>IFERROR(VLOOKUP(D101,DB!A:G,7,0),"")</f>
        <v/>
      </c>
      <c r="K101" s="111"/>
      <c r="L101" s="112" t="str">
        <f>IFERROR(VLOOKUP(D101,DB!A:I,9,0),"")</f>
        <v/>
      </c>
    </row>
  </sheetData>
  <dataValidations count="2">
    <dataValidation allowBlank="1" showInputMessage="1" showErrorMessage="1" sqref="E1" xr:uid="{380493DB-286A-4683-AF55-C78F04945A49}"/>
    <dataValidation type="list" allowBlank="1" showInputMessage="1" showErrorMessage="1" sqref="E3: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2025-10-17T14:51:28Z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