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90" documentId="13_ncr:1_{F6CB121F-512D-4AA6-A0C1-0FB36C537598}" xr6:coauthVersionLast="47" xr6:coauthVersionMax="47" xr10:uidLastSave="{897B3217-7D74-4D1A-8AB2-E65BCC87DCA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8" i="6"/>
  <c r="G6" i="6"/>
  <c r="G9" i="6"/>
  <c r="G10" i="6"/>
  <c r="G11" i="6"/>
  <c r="G5" i="6"/>
  <c r="G2" i="6"/>
  <c r="G3" i="6"/>
  <c r="G4"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<sst xmlns="http://schemas.openxmlformats.org/spreadsheetml/2006/main" count="178580" uniqueCount="39074">
  <si>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</si>
  <si>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</si>
  <si>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</si>
  <si>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</si>
  <si>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</si>
  <si>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</si>
  <si>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</si>
  <si>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</si>
  <si>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</si>
  <si>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</si>
  <si>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</si>
  <si>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</si>
  <si>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</si>
  <si>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</si>
  <si>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</si>
  <si>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</si>
  <si>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</si>
  <si>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</si>
  <si>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</si>
  <si>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</si>
  <si>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</si>
  <si>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</si>
  <si>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</si>
  <si>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</si>
  <si>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</si>
  <si>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</si>
  <si>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</si>
  <si>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</si>
  <si>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</si>
  <si>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</si>
  <si>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</si>
  <si>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</si>
  <si>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</si>
  <si>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</si>
  <si>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</si>
  <si>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</si>
  <si>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</si>
  <si>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</si>
  <si>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</si>
  <si>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</si>
  <si>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</si>
  <si>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</si>
  <si>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</si>
  <si>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</si>
  <si>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</si>
  <si>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</si>
  <si>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</si>
  <si>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</si>
  <si>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</si>
  <si>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</si>
  <si>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</si>
  <si>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</si>
  <si>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</si>
  <si>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</si>
  <si>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</si>
  <si>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</si>
  <si>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</si>
  <si>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</si>
  <si>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</si>
  <si>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</si>
  <si>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</si>
  <si>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</si>
  <si>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</si>
  <si>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</si>
  <si>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</si>
  <si>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</si>
  <si>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</si>
  <si>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</si>
  <si>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</si>
  <si>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</si>
  <si>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</si>
  <si>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</si>
  <si>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</si>
  <si>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</si>
  <si>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</si>
  <si>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</si>
  <si>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</si>
  <si>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</si>
  <si>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</si>
  <si>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</si>
  <si>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</si>
  <si>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</si>
  <si>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</si>
  <si>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</si>
  <si>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</si>
  <si>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</si>
  <si>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</si>
  <si>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</si>
  <si>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</si>
  <si>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</si>
  <si>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</si>
  <si>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</si>
  <si>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</si>
  <si>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</si>
  <si>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</si>
  <si>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</si>
  <si>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</si>
  <si>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</si>
  <si>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</si>
  <si>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</si>
  <si>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</si>
  <si>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</si>
  <si>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</si>
  <si>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</si>
  <si>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</si>
  <si>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</si>
  <si>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</si>
  <si>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</si>
  <si>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</si>
  <si>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</si>
  <si>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</si>
  <si>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</si>
  <si>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</si>
  <si>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</si>
  <si>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</si>
  <si>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</si>
  <si>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</si>
  <si>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</si>
  <si>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</si>
  <si>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</si>
  <si>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</si>
  <si>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</si>
  <si>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</si>
  <si>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</si>
  <si>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</si>
  <si>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</si>
  <si>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</si>
  <si>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</si>
  <si>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</si>
  <si>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</si>
  <si>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</si>
  <si>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</si>
  <si>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</si>
  <si>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</si>
  <si>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</si>
  <si>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</si>
  <si>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</si>
  <si>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</si>
  <si>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</si>
  <si>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</si>
  <si>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</si>
  <si>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</si>
  <si>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</si>
  <si>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</si>
  <si>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</si>
  <si>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</si>
  <si>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</si>
  <si>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</si>
  <si>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</si>
  <si>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</si>
  <si>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</si>
  <si>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</si>
  <si>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</si>
  <si>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</si>
  <si>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</si>
  <si>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</si>
  <si>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</si>
  <si>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</si>
  <si>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</si>
  <si>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</si>
  <si>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</si>
  <si>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</si>
  <si>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</si>
  <si>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</si>
  <si>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</si>
  <si>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</si>
  <si>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</si>
  <si>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</si>
  <si>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</si>
  <si>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</si>
  <si>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</si>
  <si>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</si>
  <si>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</si>
  <si>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</si>
  <si>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</si>
  <si>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</si>
  <si>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</si>
  <si>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</si>
  <si>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</si>
  <si>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</si>
  <si>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</si>
  <si>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</si>
  <si>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</si>
  <si>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</si>
  <si>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</si>
  <si>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</si>
  <si>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</si>
  <si>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</si>
  <si>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</si>
  <si>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</si>
  <si>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</si>
  <si>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</si>
  <si>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</si>
  <si>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</si>
  <si>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</si>
  <si>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</si>
  <si>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</si>
  <si>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</si>
  <si>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</si>
  <si>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</si>
  <si>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</si>
  <si>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</si>
  <si>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</si>
  <si>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</si>
  <si>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</si>
  <si>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</si>
  <si>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</si>
  <si>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</si>
  <si>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</si>
  <si>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</si>
  <si>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</si>
  <si>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</si>
  <si>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</si>
  <si>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</si>
  <si>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</si>
  <si>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</si>
  <si>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</si>
  <si>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</si>
  <si>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</si>
  <si>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</si>
  <si>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</si>
  <si>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</si>
  <si>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</si>
  <si>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</si>
  <si>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</si>
  <si>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</si>
  <si>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</si>
  <si>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</si>
  <si>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</si>
  <si>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</si>
  <si>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</si>
  <si>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</si>
  <si>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</si>
  <si>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</si>
  <si>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</si>
  <si>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</si>
  <si>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</si>
  <si>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</si>
  <si>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</si>
  <si>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</si>
  <si>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</si>
  <si>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</si>
  <si>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</si>
  <si>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</si>
  <si>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</si>
  <si>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</si>
  <si>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</si>
  <si>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</si>
  <si>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</si>
  <si>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</si>
  <si>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</si>
  <si>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</si>
  <si>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</si>
  <si>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</si>
  <si>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</si>
  <si>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</si>
  <si>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</si>
  <si>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</si>
  <si>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</si>
  <si>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</si>
  <si>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</si>
  <si>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</si>
  <si>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</si>
  <si>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</si>
  <si>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</si>
  <si>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</si>
  <si>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</si>
  <si>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</si>
  <si>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</si>
  <si>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</si>
  <si>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</si>
  <si>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</si>
  <si>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</si>
  <si>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</si>
  <si>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</si>
  <si>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</si>
  <si>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</si>
  <si>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</si>
  <si>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</si>
  <si>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</si>
  <si>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</si>
  <si>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</si>
  <si>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</si>
  <si>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</si>
  <si>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</si>
  <si>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</si>
  <si>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</si>
  <si>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</si>
  <si>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</si>
  <si>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</si>
  <si>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</si>
  <si>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</si>
  <si>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</si>
  <si>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</si>
  <si>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</si>
  <si>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</si>
  <si>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</si>
  <si>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</si>
  <si>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</si>
  <si>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</si>
  <si>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</si>
  <si>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</si>
  <si>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</si>
  <si>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</si>
  <si>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</si>
  <si>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</si>
  <si>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</si>
  <si>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</si>
  <si>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</si>
  <si>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</si>
  <si>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</si>
  <si>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</si>
  <si>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</si>
  <si>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</si>
  <si>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</si>
  <si>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</si>
  <si>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</si>
  <si>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</si>
  <si>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</si>
  <si>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</si>
  <si>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</si>
  <si>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</si>
  <si>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</si>
  <si>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</si>
  <si>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</si>
  <si>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</si>
  <si>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</si>
  <si>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</si>
  <si>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</si>
  <si>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</si>
  <si>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</si>
  <si>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</si>
  <si>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</si>
  <si>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</si>
  <si>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</si>
  <si>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</si>
  <si>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</si>
  <si>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</si>
  <si>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</si>
  <si>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</si>
  <si>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</si>
  <si>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</si>
  <si>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</si>
  <si>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</si>
  <si>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</si>
  <si>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</si>
  <si>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</si>
  <si>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</si>
  <si>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</si>
  <si>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</si>
  <si>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</si>
  <si>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</si>
  <si>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</si>
  <si>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</si>
  <si>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</si>
  <si>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</si>
  <si>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</si>
  <si>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</si>
  <si>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</si>
  <si>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</si>
  <si>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</si>
  <si>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</si>
  <si>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</si>
  <si>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</si>
  <si>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</si>
  <si>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</si>
  <si>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</si>
  <si>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</si>
  <si>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</si>
  <si>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</si>
  <si>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</si>
  <si>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</si>
  <si>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</si>
  <si>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</si>
  <si>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</si>
  <si>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</si>
  <si>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</si>
  <si>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</si>
  <si>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</si>
  <si>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</si>
  <si>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</si>
  <si>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</si>
  <si>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</si>
  <si>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</si>
  <si>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</si>
  <si>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</si>
  <si>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</si>
  <si>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</si>
  <si>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</si>
  <si>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</si>
  <si>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</si>
  <si>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</si>
  <si>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</si>
  <si>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</si>
  <si>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</si>
  <si>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</si>
  <si>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</si>
  <si>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</si>
  <si>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</si>
  <si>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</si>
  <si>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</si>
  <si>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</si>
  <si>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</si>
  <si>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</si>
  <si>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</si>
  <si>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</si>
  <si>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</si>
  <si>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</si>
  <si>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</si>
  <si>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</si>
  <si>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</si>
  <si>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</si>
  <si>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</si>
  <si>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</si>
  <si>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</si>
  <si>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</si>
  <si>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</si>
  <si>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</si>
  <si>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</si>
  <si>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</si>
  <si>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</si>
  <si>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</si>
  <si>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</si>
  <si>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</si>
  <si>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</si>
  <si>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</si>
  <si>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</si>
  <si>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</si>
  <si>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</si>
  <si>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</si>
  <si>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</si>
  <si>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</si>
  <si>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</si>
  <si>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</si>
  <si>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</si>
  <si>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</si>
  <si>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</si>
  <si>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</si>
  <si>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</si>
  <si>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</si>
  <si>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</si>
  <si>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</si>
  <si>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</si>
  <si>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</si>
  <si>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</si>
  <si>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</si>
  <si>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</si>
  <si>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</si>
  <si>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</si>
  <si>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</si>
  <si>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</si>
  <si>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</si>
  <si>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</si>
  <si>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</si>
  <si>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</si>
  <si>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</si>
  <si>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</si>
  <si>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</si>
  <si>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</si>
  <si>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</si>
  <si>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</si>
  <si>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</si>
  <si>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</si>
  <si>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</si>
  <si>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</si>
  <si>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</si>
  <si>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</si>
  <si>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</si>
  <si>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</si>
  <si>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</si>
  <si>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</si>
  <si>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</si>
  <si>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</si>
  <si>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</si>
  <si>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</si>
  <si>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</si>
  <si>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</si>
  <si>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</si>
  <si>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</si>
  <si>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</si>
  <si>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</si>
  <si>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</si>
  <si>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</si>
  <si>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</si>
  <si>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</si>
  <si>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</si>
  <si>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</si>
  <si>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</si>
  <si>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</si>
  <si>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</si>
  <si>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</si>
  <si>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</si>
  <si>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</si>
  <si>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</si>
  <si>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</si>
  <si>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</si>
  <si>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</si>
  <si>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</si>
  <si>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</si>
  <si>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</si>
  <si>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</si>
  <si>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</si>
  <si>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</si>
  <si>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</si>
  <si>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</si>
  <si>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</si>
  <si>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</si>
  <si>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</si>
  <si>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</si>
  <si>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</si>
  <si>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</si>
  <si>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</si>
  <si>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</si>
  <si>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</si>
  <si>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</si>
  <si>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</si>
  <si>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</si>
  <si>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</si>
  <si>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</si>
  <si>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</si>
  <si>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</si>
  <si>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</si>
  <si>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</si>
  <si>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</si>
  <si>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</si>
  <si>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</si>
  <si>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</si>
  <si>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</si>
  <si>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</si>
  <si>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</si>
  <si>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</si>
  <si>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</si>
  <si>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</si>
  <si>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</si>
  <si>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</si>
  <si>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</si>
  <si>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</si>
  <si>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</si>
  <si>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</si>
  <si>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</si>
  <si>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</si>
  <si>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</si>
  <si>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</si>
  <si>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</si>
  <si>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</si>
  <si>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</si>
  <si>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</si>
  <si>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</si>
  <si>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</si>
  <si>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</si>
  <si>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</si>
  <si>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</si>
  <si>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</si>
  <si>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</si>
  <si>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</si>
  <si>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</si>
  <si>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</si>
  <si>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</si>
  <si>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</si>
  <si>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</si>
  <si>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</si>
  <si>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</si>
  <si>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</si>
  <si>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</si>
  <si>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</si>
  <si>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</si>
  <si>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</si>
  <si>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</si>
  <si>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</si>
  <si>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</si>
  <si>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</si>
  <si>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</si>
  <si>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</si>
  <si>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</si>
  <si>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</si>
  <si>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</si>
  <si>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</si>
  <si>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</si>
  <si>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</si>
  <si>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</si>
  <si>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</si>
  <si>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</si>
  <si>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</si>
  <si>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</si>
  <si>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</si>
  <si>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</si>
  <si>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</si>
  <si>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</si>
  <si>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</si>
  <si>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</si>
  <si>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</si>
  <si>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</si>
  <si>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</si>
  <si>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</si>
  <si>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</si>
  <si>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</si>
  <si>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</si>
  <si>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</si>
  <si>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</si>
  <si>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</si>
  <si>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</si>
  <si>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</si>
  <si>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</si>
  <si>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</si>
  <si>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</si>
  <si>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</si>
  <si>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</si>
  <si>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</si>
  <si>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</si>
  <si>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</si>
  <si>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</si>
  <si>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</si>
  <si>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</si>
  <si>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</si>
  <si>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</si>
  <si>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</si>
  <si>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</si>
  <si>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</si>
  <si>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</si>
  <si>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</si>
  <si>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</si>
  <si>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</si>
  <si>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</si>
  <si>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</si>
  <si>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</si>
  <si>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</si>
  <si>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</si>
  <si>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</si>
  <si>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</si>
  <si>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</si>
  <si>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</si>
  <si>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</si>
  <si>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</si>
  <si>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</si>
  <si>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</si>
  <si>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</si>
  <si>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</si>
  <si>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</si>
  <si>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</si>
  <si>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</si>
  <si>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</si>
  <si>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</si>
  <si>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</si>
  <si>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</si>
  <si>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</si>
  <si>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</si>
  <si>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</si>
  <si>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</si>
  <si>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</si>
  <si>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</si>
  <si>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</si>
  <si>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</si>
  <si>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</si>
  <si>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</si>
  <si>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</si>
  <si>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</si>
  <si>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</si>
  <si>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</si>
  <si>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</si>
  <si>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</si>
  <si>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</si>
  <si>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</si>
  <si>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</si>
  <si>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</si>
  <si>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</si>
  <si>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</si>
  <si>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</si>
  <si>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</si>
  <si>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</si>
  <si>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</si>
  <si>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</si>
  <si>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</si>
  <si>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</si>
  <si>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</si>
  <si>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</si>
  <si>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</si>
  <si>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</si>
  <si>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</si>
  <si>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</si>
  <si>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</si>
  <si>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</si>
  <si>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</si>
  <si>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</si>
  <si>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</si>
  <si>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</si>
  <si>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</si>
  <si>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</si>
  <si>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</si>
  <si>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</si>
  <si>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</si>
  <si>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</si>
  <si>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</si>
  <si>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</si>
  <si>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</si>
  <si>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</si>
  <si>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</si>
  <si>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</si>
  <si>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</si>
  <si>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</si>
  <si>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</si>
  <si>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</si>
  <si>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</si>
  <si>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</si>
  <si>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</si>
  <si>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</si>
  <si>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</si>
  <si>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</si>
  <si>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</si>
  <si>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</si>
  <si>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</si>
  <si>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</si>
  <si>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</si>
  <si>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</si>
  <si>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</si>
  <si>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</si>
  <si>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</si>
  <si>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</si>
  <si>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</si>
  <si>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</si>
  <si>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</si>
  <si>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</si>
  <si>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</si>
  <si>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</si>
  <si>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</si>
  <si>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</si>
  <si>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</si>
  <si>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</si>
  <si>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</si>
  <si>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</si>
  <si>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</si>
  <si>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</si>
  <si>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</si>
  <si>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</si>
  <si>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</si>
  <si>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</si>
  <si>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</si>
  <si>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</si>
  <si>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</si>
  <si>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</si>
  <si>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</si>
  <si>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</si>
  <si>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</si>
  <si>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</si>
  <si>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</si>
  <si>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</si>
  <si>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</si>
  <si>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</si>
  <si>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</si>
  <si>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</si>
  <si>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</si>
  <si>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</si>
  <si>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</si>
  <si>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</si>
  <si>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</si>
  <si>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</si>
  <si>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</si>
  <si>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</si>
  <si>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</si>
  <si>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</si>
  <si>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</si>
  <si>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</si>
  <si>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</si>
  <si>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</si>
  <si>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</si>
  <si>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</si>
  <si>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</si>
  <si>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</si>
  <si>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</si>
  <si>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</si>
  <si>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</si>
  <si>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</si>
  <si>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</si>
  <si>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</si>
  <si>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</si>
  <si>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</si>
  <si>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</si>
  <si>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</si>
  <si>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</si>
  <si>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</si>
  <si>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</si>
  <si>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</si>
  <si>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</si>
  <si>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</si>
  <si>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</si>
  <si>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</si>
  <si>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</si>
  <si>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</si>
  <si>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</si>
  <si>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</si>
  <si>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</si>
  <si>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</si>
  <si>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</si>
  <si>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</si>
  <si>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</si>
  <si>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</si>
  <si>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</si>
  <si>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</si>
  <si>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</si>
  <si>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</si>
  <si>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</si>
  <si>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</si>
  <si>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</si>
  <si>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</si>
  <si>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</si>
  <si>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</si>
  <si>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</si>
  <si>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</si>
  <si>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</si>
  <si>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</si>
  <si>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</si>
  <si>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</si>
  <si>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</si>
  <si>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</si>
  <si>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</si>
  <si>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</si>
  <si>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</si>
  <si>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</si>
  <si>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</si>
  <si>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</si>
  <si>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</si>
  <si>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</si>
  <si>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</si>
  <si>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</si>
  <si>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</si>
  <si>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</si>
  <si>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</si>
  <si>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</si>
  <si>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</si>
  <si>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</si>
  <si>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</si>
  <si>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</si>
  <si>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</si>
  <si>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</si>
  <si>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</si>
  <si>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</si>
  <si>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</si>
  <si>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</si>
  <si>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</si>
  <si>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</si>
  <si>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</si>
  <si>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</si>
  <si>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</si>
  <si>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</si>
  <si>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</si>
  <si>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</si>
  <si>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</si>
  <si>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</si>
  <si>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</si>
  <si>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</si>
  <si>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</si>
  <si>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</si>
  <si>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</si>
  <si>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</si>
  <si>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</si>
  <si>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</si>
  <si>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</si>
  <si>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</si>
  <si>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</si>
  <si>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</si>
  <si>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</si>
  <si>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</si>
  <si>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</si>
  <si>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</si>
  <si>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</si>
  <si>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</si>
  <si>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</si>
  <si>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</si>
  <si>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</si>
  <si>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</si>
  <si>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</si>
  <si>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</si>
  <si>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</si>
  <si>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</si>
  <si>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</si>
  <si>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</si>
  <si>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</si>
  <si>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</si>
  <si>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</si>
  <si>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</si>
  <si>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</si>
  <si>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</si>
  <si>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</si>
  <si>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</si>
  <si>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</si>
  <si>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</si>
  <si>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</si>
  <si>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</si>
  <si>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</si>
  <si>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</si>
  <si>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</si>
  <si>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</si>
  <si>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</si>
  <si>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</si>
  <si>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</si>
  <si>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</si>
  <si>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</si>
  <si>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</si>
  <si>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</si>
  <si>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</si>
  <si>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</si>
  <si>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</si>
  <si>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</si>
  <si>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</si>
  <si>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</si>
  <si>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</si>
  <si>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</si>
  <si>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</si>
  <si>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</si>
  <si>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</si>
  <si>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</si>
  <si>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</si>
  <si>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</si>
  <si>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</si>
  <si>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</si>
  <si>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</si>
  <si>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</si>
  <si>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</si>
  <si>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</si>
  <si>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</si>
  <si>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</si>
  <si>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</si>
  <si>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</si>
  <si>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</si>
  <si>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</si>
  <si>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</si>
  <si>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</si>
  <si>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</si>
  <si>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</si>
  <si>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</si>
  <si>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</si>
  <si>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</si>
  <si>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</si>
  <si>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</si>
  <si>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</si>
  <si>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</si>
  <si>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</si>
  <si>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</si>
  <si>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</si>
  <si>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</si>
  <si>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</si>
  <si>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</si>
  <si>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</si>
  <si>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</si>
  <si>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</si>
  <si>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</si>
  <si>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</si>
  <si>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</si>
  <si>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</si>
  <si>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</si>
  <si>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</si>
  <si>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</si>
  <si>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</si>
  <si>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</si>
  <si>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</si>
  <si>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</si>
  <si>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</si>
  <si>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</si>
  <si>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</si>
  <si>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</si>
  <si>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</si>
  <si>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</si>
  <si>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</si>
  <si>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</si>
  <si>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</si>
  <si>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</si>
  <si>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</si>
  <si>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</si>
  <si>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</si>
  <si>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</si>
  <si>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</si>
  <si>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</si>
  <si>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</si>
  <si>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</si>
  <si>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</si>
  <si>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</si>
  <si>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</si>
  <si>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</si>
  <si>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</si>
  <si>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</si>
  <si>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</si>
  <si>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</si>
  <si>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</si>
  <si>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</si>
  <si>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</si>
  <si>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</si>
  <si>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</si>
  <si>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</si>
  <si>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</si>
  <si>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</si>
  <si>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</si>
  <si>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</si>
  <si>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</si>
  <si>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</si>
  <si>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</si>
  <si>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</si>
  <si>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</si>
  <si>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</si>
  <si>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</si>
  <si>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</si>
  <si>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</si>
  <si>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</si>
  <si>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</si>
  <si>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</si>
  <si>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</si>
  <si>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</si>
  <si>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</si>
  <si>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</si>
  <si>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</si>
  <si>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</si>
  <si>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</si>
  <si>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</si>
  <si>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</si>
  <si>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</si>
  <si>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</si>
  <si>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</si>
  <si>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</si>
  <si>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</si>
  <si>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</si>
  <si>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</si>
  <si>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</si>
  <si>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</si>
  <si>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</si>
  <si>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</si>
  <si>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</si>
  <si>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</si>
  <si>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</si>
  <si>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</si>
  <si>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</si>
  <si>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</si>
  <si>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</si>
  <si>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</si>
  <si>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</si>
  <si>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</si>
  <si>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</si>
  <si>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</si>
  <si>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</si>
  <si>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</si>
  <si>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</si>
  <si>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</si>
  <si>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</si>
  <si>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</si>
  <si>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</si>
  <si>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</si>
  <si>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</si>
  <si>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</si>
  <si>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</si>
  <si>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</si>
  <si>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</si>
  <si>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</si>
  <si>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</si>
  <si>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</si>
  <si>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</si>
  <si>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</si>
  <si>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</si>
  <si>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</si>
  <si>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</si>
  <si>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</si>
  <si>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</si>
  <si>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</si>
  <si>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</si>
  <si>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</si>
  <si>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</si>
  <si>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</si>
  <si>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</si>
  <si>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</si>
  <si>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</si>
  <si>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</si>
  <si>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</si>
  <si>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</si>
  <si>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</si>
  <si>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</si>
  <si>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</si>
  <si>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</si>
  <si>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</si>
  <si>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</si>
  <si>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</si>
  <si>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</si>
  <si>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</si>
  <si>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</si>
  <si>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</si>
  <si>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</si>
  <si>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</si>
  <si>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</si>
  <si>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</si>
  <si>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</si>
  <si>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</si>
  <si>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</si>
  <si>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</si>
  <si>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</si>
  <si>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</si>
  <si>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</si>
  <si>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</si>
  <si>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</si>
  <si>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</si>
  <si>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</si>
  <si>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</si>
  <si>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</si>
  <si>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</si>
  <si>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</si>
  <si>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</si>
  <si>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</si>
  <si>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</si>
  <si>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</si>
  <si>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</si>
  <si>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</si>
  <si>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</si>
  <si>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</si>
  <si>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</si>
  <si>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</si>
  <si>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</si>
  <si>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</si>
  <si>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</si>
  <si>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</si>
  <si>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</si>
  <si>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</si>
  <si>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</si>
  <si>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</si>
  <si>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</si>
  <si>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</si>
  <si>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</si>
  <si>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</si>
  <si>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</si>
  <si>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</si>
  <si>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</si>
  <si>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</si>
  <si>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</si>
  <si>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</si>
  <si>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</si>
  <si>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</si>
  <si>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</si>
  <si>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</si>
  <si>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</si>
  <si>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</si>
  <si>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</si>
  <si>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</si>
  <si>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</si>
  <si>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</si>
  <si>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</si>
  <si>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</si>
  <si>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</si>
  <si>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</si>
  <si>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</si>
  <si>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</si>
  <si>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</si>
  <si>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</si>
  <si>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</si>
  <si>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</si>
  <si>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</si>
  <si>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</si>
  <si>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</si>
  <si>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</si>
  <si>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</si>
  <si>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</si>
  <si>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</si>
  <si>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</si>
  <si>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</si>
  <si>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</si>
  <si>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</si>
  <si>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</si>
  <si>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</si>
  <si>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</si>
  <si>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</si>
  <si>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</si>
  <si>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</si>
  <si>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</si>
  <si>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</si>
  <si>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</si>
  <si>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</si>
  <si>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</si>
  <si>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</si>
  <si>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</si>
  <si>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</si>
  <si>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</si>
  <si>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</si>
  <si>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</si>
  <si>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</si>
  <si>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</si>
  <si>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</si>
  <si>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</si>
  <si>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</si>
  <si>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</si>
  <si>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</si>
  <si>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</si>
  <si>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</si>
  <si>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</si>
  <si>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</si>
  <si>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</si>
  <si>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</si>
  <si>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</si>
  <si>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</si>
  <si>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</si>
  <si>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</si>
  <si>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</si>
  <si>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</si>
  <si>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</si>
  <si>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</si>
  <si>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</si>
  <si>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</si>
  <si>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</si>
  <si>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</si>
  <si>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</si>
  <si>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</si>
  <si>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</si>
  <si>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</si>
  <si>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</si>
  <si>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</si>
  <si>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</si>
  <si>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</si>
  <si>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</si>
  <si>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</si>
  <si>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</si>
  <si>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</si>
  <si>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</si>
  <si>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</si>
  <si>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</si>
  <si>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</si>
  <si>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</si>
  <si>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</si>
  <si>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</si>
  <si>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</si>
  <si>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</si>
  <si>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</si>
  <si>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</si>
  <si>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</si>
  <si>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</si>
  <si>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</si>
  <si>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</si>
  <si>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</si>
  <si>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</si>
  <si>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</si>
  <si>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</si>
  <si>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</si>
  <si>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</si>
  <si>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</si>
  <si>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</si>
  <si>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</si>
  <si>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</si>
  <si>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</si>
  <si>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</si>
  <si>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</si>
  <si>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</si>
  <si>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</si>
  <si>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</si>
  <si>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</si>
  <si>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</si>
  <si>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</si>
  <si>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</si>
  <si>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</si>
  <si>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</si>
  <si>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</si>
  <si>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</si>
  <si>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</si>
  <si>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</si>
  <si>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</si>
  <si>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</si>
  <si>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</si>
  <si>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</si>
  <si>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</si>
  <si>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</si>
  <si>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</si>
  <si>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</si>
  <si>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</si>
  <si>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</si>
  <si>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</si>
  <si>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</si>
  <si>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</si>
  <si>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</si>
  <si>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</si>
  <si>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</si>
  <si>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</si>
  <si>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</si>
  <si>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</si>
  <si>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</si>
  <si>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</si>
  <si>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</si>
  <si>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</si>
  <si>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</si>
  <si>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</si>
  <si>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</si>
  <si>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</si>
  <si>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</si>
  <si>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</si>
  <si>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</si>
  <si>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</si>
  <si>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</si>
  <si>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</si>
  <si>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</si>
  <si>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</si>
  <si>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</si>
  <si>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</si>
  <si>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</si>
  <si>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</si>
  <si>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</si>
  <si>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</si>
  <si>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</si>
  <si>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</si>
  <si>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</si>
  <si>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</si>
  <si>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</si>
  <si>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</si>
  <si>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</si>
  <si>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</si>
  <si>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</si>
  <si>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</si>
  <si>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</si>
  <si>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</si>
  <si>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</si>
  <si>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</si>
  <si>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</si>
  <si>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</si>
  <si>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</si>
  <si>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</si>
  <si>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</si>
  <si>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</si>
  <si>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</si>
  <si>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</si>
  <si>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</si>
  <si>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</si>
  <si>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</si>
  <si>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</si>
  <si>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</si>
  <si>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</si>
  <si>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</si>
  <si>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</si>
  <si>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</si>
  <si>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</si>
  <si>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</si>
  <si>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</si>
  <si>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</si>
  <si>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</si>
  <si>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</si>
  <si>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</si>
  <si>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</si>
  <si>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</si>
  <si>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</si>
  <si>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</si>
  <si>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</si>
  <si>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</si>
  <si>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</si>
  <si>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</si>
  <si>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</si>
  <si>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</si>
  <si>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</si>
  <si>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</si>
  <si>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</si>
  <si>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</si>
  <si>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</si>
  <si>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</si>
  <si>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</si>
  <si>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</si>
  <si>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</si>
  <si>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</si>
  <si>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</si>
  <si>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</si>
  <si>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</si>
  <si>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</si>
  <si>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</si>
  <si>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</si>
  <si>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</si>
  <si>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</si>
  <si>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</si>
  <si>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</si>
  <si>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</si>
  <si>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</si>
  <si>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</si>
  <si>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</si>
  <si>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</si>
  <si>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</si>
  <si>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</si>
  <si>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</si>
  <si>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</si>
  <si>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</si>
  <si>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</si>
  <si>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</si>
  <si>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</si>
  <si>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</si>
  <si>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</si>
  <si>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</si>
  <si>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</si>
  <si>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</si>
  <si>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</si>
  <si>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</si>
  <si>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</si>
  <si>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</si>
  <si>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</si>
  <si>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</si>
  <si>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</si>
  <si>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</si>
  <si>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</si>
  <si>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</si>
  <si>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</si>
  <si>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</si>
  <si>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</si>
  <si>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</si>
  <si>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</si>
  <si>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</si>
  <si>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</si>
  <si>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</si>
  <si>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</si>
  <si>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</si>
  <si>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</si>
  <si>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</si>
  <si>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</si>
  <si>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</si>
  <si>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</si>
  <si>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</si>
  <si>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</si>
  <si>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</si>
  <si>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</si>
  <si>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</si>
  <si>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</si>
  <si>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</si>
  <si>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</si>
  <si>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</si>
  <si>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</si>
  <si>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</si>
  <si>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</si>
  <si>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</si>
  <si>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</si>
  <si>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</si>
  <si>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</si>
  <si>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</si>
  <si>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</si>
  <si>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</si>
  <si>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</si>
  <si>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</si>
  <si>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</si>
  <si>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</si>
  <si>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</si>
  <si>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</si>
  <si>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</si>
  <si>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</si>
  <si>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</si>
  <si>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</si>
  <si>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</si>
  <si>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</si>
  <si>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</si>
  <si>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</si>
  <si>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</si>
  <si>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</si>
  <si>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</si>
  <si>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</si>
  <si>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</si>
  <si>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</si>
  <si>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</si>
  <si>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</si>
  <si>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</si>
  <si>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</si>
  <si>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</si>
  <si>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</si>
  <si>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</si>
  <si>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</si>
  <si>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</si>
  <si>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</si>
  <si>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</si>
  <si>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</si>
  <si>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</si>
  <si>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</si>
  <si>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</si>
  <si>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</si>
  <si>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</si>
  <si>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</si>
  <si>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</si>
  <si>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</si>
  <si>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</si>
  <si>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</si>
  <si>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</si>
  <si>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</si>
  <si>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</si>
  <si>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</si>
  <si>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</si>
  <si>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</si>
  <si>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</si>
  <si>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</si>
  <si>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</si>
  <si>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</si>
  <si>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</si>
  <si>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</si>
  <si>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</si>
  <si>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</si>
  <si>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</si>
  <si>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</si>
  <si>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</si>
  <si>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</si>
  <si>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</si>
  <si>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</si>
  <si>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</si>
  <si>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</si>
  <si>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</si>
  <si>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</si>
  <si>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</si>
  <si>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</si>
  <si>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</si>
  <si>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</si>
  <si>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</si>
  <si>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</si>
  <si>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</si>
  <si>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</si>
  <si>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</si>
  <si>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</si>
  <si>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</si>
  <si>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</si>
  <si>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</si>
  <si>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</si>
  <si>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</si>
  <si>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</si>
  <si>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</si>
  <si>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</si>
  <si>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</si>
  <si>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</si>
  <si>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</si>
  <si>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</si>
  <si>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</si>
  <si>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</si>
  <si>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</si>
  <si>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</si>
  <si>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</si>
  <si>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</si>
  <si>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</si>
  <si>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</si>
  <si>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</si>
  <si>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</si>
  <si>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</si>
  <si>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</si>
  <si>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</si>
  <si>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</si>
  <si>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</si>
  <si>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</si>
  <si>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</si>
  <si>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</si>
  <si>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</si>
  <si>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</si>
  <si>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</si>
  <si>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</si>
  <si>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</si>
  <si>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</si>
  <si>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</si>
  <si>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</si>
  <si>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</si>
  <si>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</si>
  <si>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</si>
  <si>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</si>
  <si>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</si>
  <si>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</si>
  <si>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</si>
  <si>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</si>
  <si>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</si>
  <si>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</si>
  <si>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</si>
  <si>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</si>
  <si>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</si>
  <si>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</si>
  <si>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</si>
  <si>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</si>
  <si>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</si>
  <si>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</si>
  <si>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</si>
  <si>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</si>
  <si>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</si>
  <si>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</si>
  <si>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</si>
  <si>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</si>
  <si>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</si>
  <si>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</si>
  <si>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</si>
  <si>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</si>
  <si>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</si>
  <si>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</si>
  <si>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</si>
  <si>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</si>
  <si>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</si>
  <si>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</si>
  <si>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</si>
  <si>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</si>
  <si>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</si>
  <si>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</si>
  <si>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</si>
  <si>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</si>
  <si>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</si>
  <si>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</si>
  <si>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</si>
  <si>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</si>
  <si>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</si>
  <si>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</si>
  <si>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</si>
  <si>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</si>
  <si>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</si>
  <si>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</si>
  <si>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</si>
  <si>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</si>
  <si>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</si>
  <si>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</si>
  <si>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</si>
  <si>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</si>
  <si>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</si>
  <si>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</si>
  <si>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</si>
  <si>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</si>
  <si>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</si>
  <si>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</si>
  <si>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</si>
  <si>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</si>
  <si>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</si>
  <si>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</si>
  <si>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</si>
  <si>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</si>
  <si>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</si>
  <si>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</si>
  <si>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</si>
  <si>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</si>
  <si>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</si>
  <si>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</si>
  <si>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</si>
  <si>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</si>
  <si>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</si>
  <si>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</si>
  <si>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</si>
  <si>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</si>
  <si>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</si>
  <si>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</si>
  <si>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</si>
  <si>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</si>
  <si>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</si>
  <si>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</si>
  <si>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</si>
  <si>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</si>
  <si>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</si>
  <si>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</si>
  <si>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</si>
  <si>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</si>
  <si>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</si>
  <si>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</si>
  <si>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</si>
  <si>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</si>
  <si>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</si>
  <si>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</si>
  <si>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</si>
  <si>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</si>
  <si>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</si>
  <si>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</si>
  <si>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</si>
  <si>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</si>
  <si>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</si>
  <si>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</si>
  <si>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</si>
  <si>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</si>
  <si>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</si>
  <si>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</si>
  <si>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</si>
  <si>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</si>
  <si>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</si>
  <si>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</si>
  <si>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</si>
  <si>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</si>
  <si>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</si>
  <si>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</si>
  <si>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</si>
  <si>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</si>
  <si>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</si>
  <si>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</si>
  <si>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</si>
  <si>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</si>
  <si>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</si>
  <si>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</si>
  <si>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</si>
  <si>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</si>
  <si>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</si>
  <si>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</si>
  <si>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</si>
  <si>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</si>
  <si>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</si>
  <si>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</si>
  <si>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</si>
  <si>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</si>
  <si>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</si>
  <si>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</si>
  <si>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</si>
  <si>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</si>
  <si>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</si>
  <si>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</si>
  <si>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</si>
  <si>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</si>
  <si>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</si>
  <si>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</si>
  <si>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</si>
  <si>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</si>
  <si>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</si>
  <si>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</si>
  <si>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</si>
  <si>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</si>
  <si>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</si>
  <si>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</si>
  <si>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</si>
  <si>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</si>
  <si>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</si>
  <si>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</si>
  <si>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</si>
  <si>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</si>
  <si>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</si>
  <si>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</si>
  <si>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</si>
  <si>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</si>
  <si>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</si>
  <si>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</si>
  <si>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</si>
  <si>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</si>
  <si>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</si>
  <si>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</si>
  <si>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</si>
  <si>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</si>
  <si>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</si>
  <si>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</si>
  <si>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</si>
  <si>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</si>
  <si>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</si>
  <si>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</si>
  <si>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</si>
  <si>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</si>
  <si>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</si>
  <si>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</si>
  <si>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</si>
  <si>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</si>
  <si>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</si>
  <si>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</si>
  <si>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</si>
  <si>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</si>
  <si>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</si>
  <si>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</si>
  <si>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</si>
  <si>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</si>
  <si>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</si>
  <si>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</si>
  <si>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</si>
  <si>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</si>
  <si>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</si>
  <si>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</si>
  <si>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</si>
  <si>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</si>
  <si>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</si>
  <si>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</si>
  <si>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</si>
  <si>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</si>
  <si>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</si>
  <si>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</si>
  <si>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</si>
  <si>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</si>
  <si>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</si>
  <si>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</si>
  <si>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</si>
  <si>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</si>
  <si>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</si>
  <si>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</si>
  <si>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</si>
  <si>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</si>
  <si>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</si>
  <si>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</si>
  <si>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</si>
  <si>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</si>
  <si>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</si>
  <si>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</si>
  <si>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</si>
  <si>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</si>
  <si>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</si>
  <si>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</si>
  <si>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</si>
  <si>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</si>
  <si>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</si>
  <si>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</si>
  <si>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</si>
  <si>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</si>
  <si>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</si>
  <si>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</si>
  <si>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</si>
  <si>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</si>
  <si>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</si>
  <si>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</si>
  <si>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</si>
  <si>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</si>
  <si>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</si>
  <si>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</si>
  <si>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</si>
  <si>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</si>
  <si>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</si>
  <si>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</si>
  <si>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</si>
  <si>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</si>
  <si>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</si>
  <si>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</si>
  <si>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</si>
  <si>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</si>
  <si>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</si>
  <si>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</si>
  <si>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</si>
  <si>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</si>
  <si>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</si>
  <si>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</si>
  <si>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</si>
  <si>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</si>
  <si>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</si>
  <si>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</si>
  <si>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</si>
  <si>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</si>
  <si>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</si>
  <si>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</si>
  <si>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</si>
  <si>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</si>
  <si>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</si>
  <si>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</si>
  <si>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</si>
  <si>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</si>
  <si>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</si>
  <si>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</si>
  <si>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</si>
  <si>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</si>
  <si>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</si>
  <si>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</si>
  <si>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</si>
  <si>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</si>
  <si>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</si>
  <si>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</si>
  <si>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</si>
  <si>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</si>
  <si>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</si>
  <si>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</si>
  <si>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</si>
  <si>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</si>
  <si>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</si>
  <si>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</si>
  <si>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</si>
  <si>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</si>
  <si>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</si>
  <si>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</si>
  <si>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</si>
  <si>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</si>
  <si>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</si>
  <si>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</si>
  <si>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</si>
  <si>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</si>
  <si>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</si>
  <si>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</si>
  <si>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</si>
  <si>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</si>
  <si>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</si>
  <si>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</si>
  <si>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</si>
  <si>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</si>
  <si>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</si>
  <si>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</si>
  <si>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</si>
  <si>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</si>
  <si>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</si>
  <si>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</si>
  <si>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</si>
  <si>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</si>
  <si>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</si>
  <si>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</si>
  <si>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</si>
  <si>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</si>
  <si>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</si>
  <si>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</si>
  <si>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</si>
  <si>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</si>
  <si>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</si>
  <si>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</si>
  <si>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</si>
  <si>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</si>
  <si>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</si>
  <si>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</si>
  <si>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</si>
  <si>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</si>
  <si>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</si>
  <si>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</si>
  <si>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</si>
  <si>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</si>
  <si>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</si>
  <si>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</si>
  <si>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</si>
  <si>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</si>
  <si>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</si>
  <si>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</si>
  <si>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</si>
  <si>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</si>
  <si>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</si>
  <si>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</si>
  <si>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</si>
  <si>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</si>
  <si>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</si>
  <si>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</si>
  <si>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</si>
  <si>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</si>
  <si>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</si>
  <si>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</si>
  <si>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</si>
  <si>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</si>
  <si>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</si>
  <si>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</si>
  <si>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</si>
  <si>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</si>
  <si>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</si>
  <si>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</si>
  <si>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</si>
  <si>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</si>
  <si>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</si>
  <si>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</si>
  <si>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</si>
  <si>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</si>
  <si>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</si>
  <si>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</si>
  <si>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</si>
  <si>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</si>
  <si>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</si>
  <si>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</si>
  <si>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</si>
  <si>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</si>
  <si>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</si>
  <si>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</si>
  <si>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</si>
  <si>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</si>
  <si>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</si>
  <si>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</si>
  <si>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</si>
  <si>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</si>
  <si>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</si>
  <si>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</si>
  <si>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</si>
  <si>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</si>
  <si>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</si>
  <si>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</si>
  <si>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</si>
  <si>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</si>
  <si>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</si>
  <si>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</si>
  <si>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</si>
  <si>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</si>
  <si>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</si>
  <si>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</si>
  <si>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</si>
  <si>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</si>
  <si>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</si>
  <si>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</si>
  <si>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</si>
  <si>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</si>
  <si>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</si>
  <si>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</si>
  <si>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</si>
  <si>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</si>
  <si>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</si>
  <si>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</si>
  <si>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</si>
  <si>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</si>
  <si>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</si>
  <si>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</si>
  <si>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</si>
  <si>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</si>
  <si>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</si>
  <si>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</si>
  <si>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</si>
  <si>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</si>
  <si>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</si>
  <si>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</si>
  <si>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</si>
  <si>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</si>
  <si>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</si>
  <si>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</si>
  <si>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</si>
  <si>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</si>
  <si>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</si>
  <si>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</si>
  <si>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</si>
  <si>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</si>
  <si>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</si>
  <si>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</si>
  <si>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</si>
  <si>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</si>
  <si>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</si>
  <si>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</si>
  <si>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</si>
  <si>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</si>
  <si>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</si>
  <si>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</si>
  <si>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</si>
  <si>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</si>
  <si>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</si>
  <si>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</si>
  <si>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</si>
  <si>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</si>
  <si>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</si>
  <si>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</si>
  <si>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</si>
  <si>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</si>
  <si>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</si>
  <si>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</si>
  <si>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</si>
  <si>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</si>
  <si>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</si>
  <si>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</si>
  <si>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</si>
  <si>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</si>
  <si>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</si>
  <si>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</si>
  <si>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</si>
  <si>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</si>
  <si>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</si>
  <si>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</si>
  <si>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</si>
  <si>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</si>
  <si>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</si>
  <si>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</si>
  <si>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</si>
  <si>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</si>
  <si>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</si>
  <si>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</si>
  <si>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</si>
  <si>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</si>
  <si>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</si>
  <si>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</si>
  <si>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</si>
  <si>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</si>
  <si>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</si>
  <si>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</si>
  <si>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</si>
  <si>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</si>
  <si>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</si>
  <si>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</si>
  <si>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</si>
  <si>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</si>
  <si>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</si>
  <si>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</si>
  <si>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</si>
  <si>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</si>
  <si>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</si>
  <si>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</si>
  <si>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</si>
  <si>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</si>
  <si>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</si>
  <si>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</si>
  <si>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</si>
  <si>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</si>
  <si>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</si>
  <si>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</si>
  <si>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</si>
  <si>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</si>
  <si>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</si>
  <si>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</si>
  <si>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</si>
  <si>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</si>
  <si>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</si>
  <si>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</si>
  <si>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</si>
  <si>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</si>
  <si>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</si>
  <si>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</si>
  <si>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</si>
  <si>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</si>
  <si>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</si>
  <si>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</si>
  <si>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</si>
  <si>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</si>
  <si>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</si>
  <si>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</si>
  <si>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</si>
  <si>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</si>
  <si>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</si>
  <si>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</si>
  <si>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</si>
  <si>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</si>
  <si>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</si>
  <si>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</si>
  <si>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</si>
  <si>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</si>
  <si>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</si>
  <si>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</si>
  <si>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</si>
  <si>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</si>
  <si>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</si>
  <si>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</si>
  <si>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</si>
  <si>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</si>
  <si>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</si>
  <si>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</si>
  <si>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</si>
  <si>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</si>
  <si>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</si>
  <si>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</si>
  <si>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</si>
  <si>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</si>
  <si>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</si>
  <si>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</si>
  <si>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</si>
  <si>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</si>
  <si>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</si>
  <si>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</si>
  <si>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</si>
  <si>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</si>
  <si>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</si>
  <si>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</si>
  <si>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</si>
  <si>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</si>
  <si>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</si>
  <si>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</si>
  <si>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</si>
  <si>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</si>
  <si>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</si>
  <si>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</si>
  <si>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</si>
  <si>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</si>
  <si>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</si>
  <si>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</si>
  <si>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</si>
  <si>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</si>
  <si>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</si>
  <si>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</si>
  <si>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</si>
  <si>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</si>
  <si>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</si>
  <si>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</si>
  <si>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</si>
  <si>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</si>
  <si>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</si>
  <si>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</si>
  <si>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</si>
  <si>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</si>
  <si>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</si>
  <si>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</si>
  <si>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</si>
  <si>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</si>
  <si>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</si>
  <si>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</si>
  <si>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</si>
  <si>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</si>
  <si>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</si>
  <si>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</si>
  <si>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</si>
  <si>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</si>
  <si>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</si>
  <si>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</si>
  <si>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</si>
  <si>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</si>
  <si>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</si>
  <si>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</si>
  <si>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</si>
  <si>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</si>
  <si>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</si>
  <si>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</si>
  <si>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</si>
  <si>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</si>
  <si>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</si>
  <si>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</si>
  <si>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</si>
  <si>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</si>
  <si>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</si>
  <si>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</si>
  <si>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</si>
  <si>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</si>
  <si>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</si>
  <si>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</si>
  <si>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</si>
  <si>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</si>
  <si>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</si>
  <si>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</si>
  <si>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</si>
  <si>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</si>
  <si>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</si>
  <si>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</si>
  <si>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</si>
  <si>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</si>
  <si>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</si>
  <si>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</si>
  <si>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</si>
  <si>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</si>
  <si>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</si>
  <si>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</si>
  <si>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</si>
  <si>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</si>
  <si>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</si>
  <si>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</si>
  <si>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</si>
  <si>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</si>
  <si>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</si>
  <si>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</si>
  <si>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</si>
  <si>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</si>
  <si>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</si>
  <si>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</si>
  <si>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</si>
  <si>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</si>
  <si>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</si>
  <si>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</si>
  <si>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</si>
  <si>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</si>
  <si>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</si>
  <si>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</si>
  <si>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</si>
  <si>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</si>
  <si>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</si>
  <si>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</si>
  <si>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</si>
  <si>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</si>
  <si>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</si>
  <si>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</si>
  <si>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</si>
  <si>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</si>
  <si>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</si>
  <si>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</si>
  <si>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</si>
  <si>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</si>
  <si>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</si>
  <si>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</si>
  <si>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</si>
  <si>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</si>
  <si>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</si>
  <si>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</si>
  <si>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</si>
  <si>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</si>
  <si>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</si>
  <si>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</si>
  <si>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</si>
  <si>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</si>
  <si>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</si>
  <si>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</si>
  <si>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</si>
  <si>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</si>
  <si>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</si>
  <si>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</si>
  <si>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</si>
  <si>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</si>
  <si>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</si>
  <si>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</si>
  <si>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</si>
  <si>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</si>
  <si>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</si>
  <si>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</si>
  <si>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</si>
  <si>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</si>
  <si>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</si>
  <si>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</si>
  <si>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</si>
  <si>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</si>
  <si>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</si>
  <si>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</si>
  <si>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</si>
  <si>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</si>
  <si>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</si>
  <si>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</si>
  <si>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</si>
  <si>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</si>
  <si>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</si>
  <si>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</si>
  <si>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</si>
  <si>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</si>
  <si>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</si>
  <si>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</si>
  <si>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</si>
  <si>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</si>
  <si>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</si>
  <si>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</si>
  <si>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</si>
  <si>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</si>
  <si>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</si>
  <si>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</si>
  <si>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</si>
  <si>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</si>
  <si>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</si>
  <si>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</si>
  <si>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</si>
  <si>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</si>
  <si>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</si>
  <si>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</si>
  <si>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</si>
  <si>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</si>
  <si>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</si>
  <si>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</si>
  <si>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</si>
  <si>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</si>
  <si>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</si>
  <si>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</si>
  <si>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</si>
  <si>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</si>
  <si>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</si>
  <si>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</si>
  <si>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</si>
  <si>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</si>
  <si>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</si>
  <si>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</si>
  <si>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</si>
  <si>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</si>
  <si>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</si>
  <si>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</si>
  <si>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</si>
  <si>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</si>
  <si>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</si>
  <si>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</si>
  <si>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</si>
  <si>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</si>
  <si>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</si>
  <si>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</si>
  <si>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</si>
  <si>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</si>
  <si>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</si>
  <si>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</si>
  <si>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</si>
  <si>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</si>
  <si>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</si>
  <si>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</si>
  <si>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</si>
  <si>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</si>
  <si>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</si>
  <si>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</si>
  <si>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</si>
  <si>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</si>
  <si>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</si>
  <si>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</si>
  <si>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</si>
  <si>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</si>
  <si>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</si>
  <si>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</si>
  <si>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</si>
  <si>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</si>
  <si>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</si>
  <si>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</si>
  <si>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</si>
  <si>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</si>
  <si>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</si>
  <si>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</si>
  <si>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</si>
  <si>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</si>
  <si>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</si>
  <si>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</si>
  <si>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</si>
  <si>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</si>
  <si>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</si>
  <si>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</si>
  <si>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</si>
  <si>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</si>
  <si>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</si>
  <si>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</si>
  <si>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</si>
  <si>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</si>
  <si>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</si>
  <si>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</si>
  <si>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</si>
  <si>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</si>
  <si>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</si>
  <si>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</si>
  <si>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</si>
  <si>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</si>
  <si>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</si>
  <si>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</si>
  <si>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</si>
  <si>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</si>
  <si>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</si>
  <si>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</si>
  <si>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</si>
  <si>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</si>
  <si>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</si>
  <si>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</si>
  <si>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</si>
  <si>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</si>
  <si>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</si>
  <si>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</si>
  <si>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</si>
  <si>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</si>
  <si>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</si>
  <si>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</si>
  <si>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</si>
  <si>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</si>
  <si>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</si>
  <si>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</si>
  <si>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</si>
  <si>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</si>
  <si>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</si>
  <si>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</si>
  <si>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</si>
  <si>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</si>
  <si>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</si>
  <si>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</si>
  <si>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</si>
  <si>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</si>
  <si>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</si>
  <si>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</si>
  <si>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</si>
  <si>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</si>
  <si>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</si>
  <si>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</si>
  <si>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</si>
  <si>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</si>
  <si>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</si>
  <si>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</si>
  <si>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</si>
  <si>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</si>
  <si>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</si>
  <si>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</si>
  <si>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</si>
  <si>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</si>
  <si>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</si>
  <si>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</si>
  <si>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</si>
  <si>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</si>
  <si>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</si>
  <si>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</si>
  <si>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</si>
  <si>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</si>
  <si>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</si>
  <si>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</si>
  <si>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</si>
  <si>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</si>
  <si>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</si>
  <si>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</si>
  <si>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</si>
  <si>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</si>
  <si>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</si>
  <si>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</si>
  <si>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</si>
  <si>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</si>
  <si>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</si>
  <si>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</si>
  <si>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</si>
  <si>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</si>
  <si>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</si>
  <si>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</si>
  <si>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</si>
  <si>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</si>
  <si>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</si>
  <si>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</si>
  <si>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</si>
  <si>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</si>
  <si>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</si>
  <si>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</si>
  <si>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</si>
  <si>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</si>
  <si>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</si>
  <si>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</si>
  <si>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</si>
  <si>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</si>
  <si>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</si>
  <si>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</si>
  <si>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</si>
  <si>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</si>
  <si>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</si>
  <si>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</si>
  <si>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</si>
  <si>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</si>
  <si>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</si>
  <si>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</si>
  <si>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</si>
  <si>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</si>
  <si>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</si>
  <si>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</si>
  <si>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</si>
  <si>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</si>
  <si>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</si>
  <si>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</si>
  <si>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</si>
  <si>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</si>
  <si>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</si>
  <si>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</si>
  <si>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</si>
  <si>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</si>
  <si>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</si>
  <si>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</si>
  <si>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</si>
  <si>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</si>
  <si>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</si>
  <si>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</si>
  <si>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</si>
  <si>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</si>
  <si>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</si>
  <si>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</si>
  <si>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</si>
  <si>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</si>
  <si>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</si>
  <si>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</si>
  <si>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</si>
  <si>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</si>
  <si>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</si>
  <si>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</si>
  <si>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</si>
  <si>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</si>
  <si>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</si>
  <si>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</si>
  <si>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</si>
  <si>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</si>
  <si>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</si>
  <si>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</si>
  <si>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</si>
  <si>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</si>
  <si>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</si>
  <si>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</si>
  <si>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</si>
  <si>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</si>
  <si>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</si>
  <si>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</si>
  <si>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</si>
  <si>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</si>
  <si>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</si>
  <si>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</si>
  <si>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</si>
  <si>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</si>
  <si>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</si>
  <si>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</si>
  <si>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</si>
  <si>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</si>
  <si>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</si>
  <si>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</si>
  <si>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</si>
  <si>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</si>
  <si>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</si>
  <si>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</si>
  <si>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</si>
  <si>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</si>
  <si>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</si>
  <si>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</si>
  <si>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</si>
  <si>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</si>
  <si>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</si>
  <si>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</si>
  <si>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</si>
  <si>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</si>
  <si>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</si>
  <si>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</si>
  <si>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</si>
  <si>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</si>
  <si>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</si>
  <si>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</si>
  <si>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</si>
  <si>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</si>
  <si>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</si>
  <si>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</si>
  <si>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</si>
  <si>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</si>
  <si>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</si>
  <si>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</si>
  <si>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</si>
  <si>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</si>
  <si>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</si>
  <si>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</si>
  <si>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</si>
  <si>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</si>
  <si>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</si>
  <si>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</si>
  <si>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</si>
  <si>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</si>
  <si>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</si>
  <si>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</si>
  <si>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</si>
  <si>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</si>
  <si>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</si>
  <si>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</si>
  <si>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</si>
  <si>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</si>
  <si>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</si>
  <si>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</si>
  <si>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</si>
  <si>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</si>
  <si>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</si>
  <si>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</si>
  <si>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</si>
  <si>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</si>
  <si>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</si>
  <si>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</si>
  <si>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</si>
  <si>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</si>
  <si>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</si>
  <si>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</si>
  <si>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</si>
  <si>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</si>
  <si>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</si>
  <si>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</si>
  <si>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</si>
  <si>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</si>
  <si>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</si>
  <si>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</si>
  <si>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</si>
  <si>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</si>
  <si>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</si>
  <si>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</si>
  <si>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</si>
  <si>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</si>
  <si>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</si>
  <si>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</si>
  <si>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</si>
  <si>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</si>
  <si>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</si>
  <si>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</si>
  <si>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</si>
  <si>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</si>
  <si>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</si>
  <si>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</si>
  <si>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</si>
  <si>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</si>
  <si>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</si>
  <si>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</si>
  <si>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</si>
  <si>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</si>
  <si>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</si>
  <si>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</si>
  <si>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</si>
  <si>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</si>
  <si>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</si>
  <si>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</si>
  <si>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</si>
  <si>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</si>
  <si>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</si>
  <si>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</si>
  <si>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</si>
  <si>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</si>
  <si>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</si>
  <si>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</si>
  <si>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</si>
  <si>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</si>
  <si>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</si>
  <si>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</si>
  <si>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</si>
  <si>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</si>
  <si>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</si>
  <si>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</si>
  <si>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</si>
  <si>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</si>
  <si>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</si>
  <si>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</si>
  <si>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</si>
  <si>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</si>
  <si>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</si>
  <si>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</si>
  <si>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</si>
  <si>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</si>
  <si>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</si>
  <si>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</si>
  <si>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</si>
  <si>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</si>
  <si>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</si>
  <si>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</si>
  <si>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</si>
  <si>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</si>
  <si>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</si>
  <si>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</si>
  <si>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</si>
  <si>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</si>
  <si>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</si>
  <si>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</si>
  <si>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</si>
  <si>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</si>
  <si>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</si>
  <si>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</si>
  <si>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</si>
  <si>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</si>
  <si>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</si>
  <si>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</si>
  <si>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</si>
  <si>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</si>
  <si>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</si>
  <si>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</si>
  <si>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</si>
  <si>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</si>
  <si>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</si>
  <si>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</si>
  <si>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</si>
  <si>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</si>
  <si>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</si>
  <si>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</si>
  <si>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</si>
  <si>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</si>
  <si>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</si>
  <si>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</si>
  <si>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</si>
  <si>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</si>
  <si>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</si>
  <si>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</si>
  <si>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</si>
  <si>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</si>
  <si>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</si>
  <si>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</si>
  <si>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</si>
  <si>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</si>
  <si>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</si>
  <si>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</si>
  <si>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</si>
  <si>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</si>
  <si>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</si>
  <si>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</si>
  <si>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</si>
  <si>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</si>
  <si>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</si>
  <si>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</si>
  <si>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</si>
  <si>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</si>
  <si>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</si>
  <si>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</si>
  <si>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</si>
  <si>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</si>
  <si>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</si>
  <si>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</si>
  <si>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</si>
  <si>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</si>
  <si>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</si>
  <si>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</si>
  <si>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</si>
  <si>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</si>
  <si>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</si>
  <si>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</si>
  <si>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</si>
  <si>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</si>
  <si>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</si>
  <si>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</si>
  <si>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</si>
  <si>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</si>
  <si>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</si>
  <si>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</si>
  <si>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</si>
  <si>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</si>
  <si>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</si>
  <si>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</si>
  <si>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</si>
  <si>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</si>
  <si>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</si>
  <si>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</si>
  <si>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</si>
  <si>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</si>
  <si>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</si>
  <si>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</si>
  <si>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</si>
  <si>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</si>
  <si>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</si>
  <si>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</si>
  <si>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</si>
  <si>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</si>
  <si>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</si>
  <si>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</si>
  <si>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</si>
  <si>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</si>
  <si>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</si>
  <si>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</si>
  <si>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</si>
  <si>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</si>
  <si>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</si>
  <si>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</si>
  <si>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</si>
  <si>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</si>
  <si>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</si>
  <si>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</si>
  <si>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</si>
  <si>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</si>
  <si>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</si>
  <si>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</si>
  <si>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</si>
  <si>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</si>
  <si>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</si>
  <si>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</si>
  <si>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</si>
  <si>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</si>
  <si>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</si>
  <si>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</si>
  <si>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</si>
  <si>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</si>
  <si>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</si>
  <si>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</si>
  <si>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</si>
  <si>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</si>
  <si>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</si>
  <si>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</si>
  <si>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</si>
  <si>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</si>
  <si>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</si>
  <si>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</si>
  <si>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</si>
  <si>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</si>
  <si>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</si>
  <si>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</si>
  <si>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</si>
  <si>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</si>
  <si>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</si>
  <si>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</si>
  <si>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</si>
  <si>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</si>
  <si>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</si>
  <si>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</si>
  <si>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</si>
  <si>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</si>
  <si>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</si>
  <si>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</si>
  <si>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</si>
  <si>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</si>
  <si>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</si>
  <si>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</si>
  <si>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</si>
  <si>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</si>
  <si>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</si>
  <si>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</si>
  <si>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</si>
  <si>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</si>
  <si>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</si>
  <si>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</si>
  <si>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</si>
  <si>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</si>
  <si>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</si>
  <si>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</si>
  <si>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</si>
  <si>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</si>
  <si>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</si>
  <si>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</si>
  <si>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</si>
  <si>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</si>
  <si>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</si>
  <si>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</si>
  <si>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</si>
  <si>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</si>
  <si>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</si>
  <si>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</si>
  <si>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</si>
  <si>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</si>
  <si>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</si>
  <si>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</si>
  <si>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</si>
  <si>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</si>
  <si>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</si>
  <si>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</si>
  <si>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</si>
  <si>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</si>
  <si>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</si>
  <si>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</si>
  <si>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</si>
  <si>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</si>
  <si>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</si>
  <si>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</si>
  <si>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</si>
  <si>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</si>
  <si>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</si>
  <si>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</si>
  <si>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</si>
  <si>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</si>
  <si>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</si>
  <si>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</si>
  <si>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</si>
  <si>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</si>
  <si>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</si>
  <si>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</si>
  <si>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</si>
  <si>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</si>
  <si>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</si>
  <si>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</si>
  <si>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</si>
  <si>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</si>
  <si>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</si>
  <si>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</si>
  <si>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</si>
  <si>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</si>
  <si>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</si>
  <si>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</si>
  <si>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</si>
  <si>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</si>
  <si>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</si>
  <si>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</si>
  <si>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</si>
  <si>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</si>
  <si>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</si>
  <si>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</si>
  <si>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</si>
  <si>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</si>
  <si>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</si>
  <si>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</si>
  <si>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</si>
  <si>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</si>
  <si>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</si>
  <si>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</si>
  <si>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</si>
  <si>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</si>
  <si>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</si>
  <si>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</si>
  <si>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</si>
  <si>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</si>
  <si>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</si>
  <si>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</si>
  <si>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</si>
  <si>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</si>
  <si>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</si>
  <si>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</si>
  <si>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</si>
  <si>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</si>
  <si>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</si>
  <si>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</si>
  <si>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</si>
  <si>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</si>
  <si>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</si>
  <si>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</si>
  <si>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</si>
  <si>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</si>
  <si>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</si>
  <si>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</si>
  <si>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</si>
  <si>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</si>
  <si>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</si>
  <si>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</si>
  <si>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</si>
  <si>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</si>
  <si>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</si>
  <si>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</si>
  <si>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</si>
  <si>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</si>
  <si>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</si>
  <si>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</si>
  <si>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</si>
  <si>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</si>
  <si>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</si>
  <si>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</si>
  <si>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</si>
  <si>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</si>
  <si>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</si>
  <si>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</si>
  <si>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</si>
  <si>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</si>
  <si>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</si>
  <si>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</si>
  <si>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</si>
  <si>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</si>
  <si>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</si>
  <si>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</si>
  <si>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</si>
  <si>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</si>
  <si>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</si>
  <si>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</si>
  <si>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</si>
  <si>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</si>
  <si>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</si>
  <si>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</si>
  <si>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</si>
  <si>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</si>
  <si>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</si>
  <si>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</si>
  <si>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</si>
  <si>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</si>
  <si>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</si>
  <si>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</si>
  <si>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</si>
  <si>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</si>
  <si>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</si>
  <si>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</si>
  <si>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</si>
  <si>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</si>
  <si>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</si>
  <si>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</si>
  <si>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</si>
  <si>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</si>
  <si>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</si>
  <si>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</si>
  <si>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</si>
  <si>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</si>
  <si>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</si>
  <si>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</si>
  <si>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</si>
  <si>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</si>
  <si>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</si>
  <si>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</si>
  <si>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</si>
  <si>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</si>
  <si>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</si>
  <si>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</si>
  <si>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</si>
  <si>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</si>
  <si>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</si>
  <si>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</si>
  <si>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</si>
  <si>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</si>
  <si>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</si>
  <si>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</si>
  <si>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</si>
  <si>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</si>
  <si>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</si>
  <si>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</si>
  <si>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</si>
  <si>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</si>
  <si>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</si>
  <si>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</si>
  <si>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</si>
  <si>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</si>
  <si>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</si>
  <si>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</si>
  <si>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</si>
  <si>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</si>
  <si>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</si>
  <si>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</si>
  <si>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</si>
  <si>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</si>
  <si>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</si>
  <si>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</si>
  <si>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</si>
  <si>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</si>
  <si>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</si>
  <si>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</si>
  <si>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</si>
  <si>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</si>
  <si>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</si>
  <si>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</si>
  <si>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</si>
  <si>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</si>
  <si>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</si>
  <si>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</si>
  <si>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</si>
  <si>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</si>
  <si>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</si>
  <si>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</si>
  <si>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</si>
  <si>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</si>
  <si>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</si>
  <si>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</si>
  <si>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</si>
  <si>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</si>
  <si>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</si>
  <si>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</si>
  <si>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</si>
  <si>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</si>
  <si>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</si>
  <si>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</si>
  <si>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</si>
  <si>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</si>
  <si>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</si>
  <si>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</si>
  <si>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</si>
  <si>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</si>
  <si>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</si>
  <si>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</si>
  <si>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</si>
  <si>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</si>
  <si>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</si>
  <si>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</si>
  <si>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</si>
  <si>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</si>
  <si>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</si>
  <si>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</si>
  <si>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</si>
  <si>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</si>
  <si>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</si>
  <si>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</si>
  <si>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</si>
  <si>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</si>
  <si>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</si>
  <si>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</si>
  <si>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</si>
  <si>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</si>
  <si>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</si>
  <si>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</si>
  <si>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</si>
  <si>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</si>
  <si>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</si>
  <si>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</si>
  <si>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</si>
  <si>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</si>
  <si>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</si>
  <si>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</si>
  <si>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</si>
  <si>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</si>
  <si>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</si>
  <si>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</si>
  <si>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</si>
  <si>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</si>
  <si>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</si>
  <si>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</si>
  <si>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</si>
  <si>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</si>
  <si>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</si>
  <si>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</si>
  <si>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</si>
  <si>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</si>
  <si>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</si>
  <si>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</si>
  <si>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</si>
  <si>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</si>
  <si>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</si>
  <si>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</si>
  <si>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</si>
  <si>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</si>
  <si>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</si>
  <si>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</si>
  <si>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</si>
  <si>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</si>
  <si>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</si>
  <si>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</si>
  <si>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</si>
  <si>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</si>
  <si>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</si>
  <si>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</si>
  <si>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</si>
  <si>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</si>
  <si>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</si>
  <si>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</si>
  <si>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</si>
  <si>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</si>
  <si>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</si>
  <si>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</si>
  <si>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</si>
  <si>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</si>
  <si>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</si>
  <si>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</si>
  <si>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</si>
  <si>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</si>
  <si>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</si>
  <si>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</si>
  <si>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</si>
  <si>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</si>
  <si>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</si>
  <si>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</si>
  <si>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</si>
  <si>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</si>
  <si>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</si>
  <si>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</si>
  <si>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</si>
  <si>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</si>
  <si>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</si>
  <si>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</si>
  <si>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</si>
  <si>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</si>
  <si>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</si>
  <si>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</si>
  <si>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</si>
  <si>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</si>
  <si>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</si>
  <si>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</si>
  <si>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</si>
  <si>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</si>
  <si>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</si>
  <si>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</si>
  <si>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</si>
  <si>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</si>
  <si>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</si>
  <si>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</si>
  <si>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</si>
  <si>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</si>
  <si>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</si>
  <si>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</si>
  <si>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</si>
  <si>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</si>
  <si>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</si>
  <si>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</si>
  <si>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</si>
  <si>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</si>
  <si>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</si>
  <si>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</si>
  <si>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</si>
  <si>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</si>
  <si>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</si>
  <si>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</si>
  <si>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</si>
  <si>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</si>
  <si>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</si>
  <si>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</si>
  <si>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</si>
  <si>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</si>
  <si>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</si>
  <si>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</si>
  <si>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</si>
  <si>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</si>
  <si>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</si>
  <si>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</si>
  <si>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</si>
  <si>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</si>
  <si>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</si>
  <si>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</si>
  <si>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</si>
  <si>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</si>
  <si>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</si>
  <si>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</si>
  <si>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</si>
  <si>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</si>
  <si>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</si>
  <si>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</si>
  <si>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</si>
  <si>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</si>
  <si>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</si>
  <si>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</si>
  <si>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</si>
  <si>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</si>
  <si>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</si>
  <si>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</si>
  <si>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</si>
  <si>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</si>
  <si>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</si>
  <si>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</si>
  <si>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</si>
  <si>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</si>
  <si>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</si>
  <si>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</si>
  <si>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</si>
  <si>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</si>
  <si>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</si>
  <si>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</si>
  <si>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</si>
  <si>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</si>
  <si>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</si>
  <si>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</si>
  <si>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</si>
  <si>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</si>
  <si>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</si>
  <si>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</si>
  <si>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</si>
  <si>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</si>
  <si>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</si>
  <si>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</si>
  <si>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</si>
  <si>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</si>
  <si>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</si>
  <si>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</si>
  <si>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</si>
  <si>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</si>
  <si>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</si>
  <si>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</si>
  <si>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</si>
  <si>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</si>
  <si>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</si>
  <si>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</si>
  <si>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</si>
  <si>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</si>
  <si>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</si>
  <si>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</si>
  <si>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</si>
  <si>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</si>
  <si>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</si>
  <si>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</si>
  <si>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</si>
  <si>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</si>
  <si>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</si>
  <si>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</si>
  <si>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</si>
  <si>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</si>
  <si>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</si>
  <si>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</si>
  <si>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</si>
  <si>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</si>
  <si>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</si>
  <si>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</si>
  <si>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</si>
  <si>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</si>
  <si>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</si>
  <si>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</si>
  <si>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</si>
  <si>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</si>
  <si>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</si>
  <si>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</si>
  <si>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</si>
  <si>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</si>
  <si>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</si>
  <si>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</si>
  <si>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</si>
  <si>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</si>
  <si>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</si>
  <si>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</si>
  <si>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</si>
  <si>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</si>
  <si>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</si>
  <si>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</si>
  <si>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</si>
  <si>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</si>
  <si>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</si>
  <si>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</si>
  <si>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</si>
  <si>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</si>
  <si>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</si>
  <si>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</si>
  <si>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</si>
  <si>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</si>
  <si>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</si>
  <si>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</si>
  <si>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</si>
  <si>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</si>
  <si>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</si>
  <si>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</si>
  <si>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</si>
  <si>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</si>
  <si>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</si>
  <si>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</si>
  <si>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</si>
  <si>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</si>
  <si>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</si>
  <si>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</si>
  <si>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</si>
  <si>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</si>
  <si>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</si>
  <si>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</si>
  <si>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</si>
  <si>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</si>
  <si>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</si>
  <si>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</si>
  <si>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</si>
  <si>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</si>
  <si>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</si>
  <si>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</si>
  <si>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</si>
  <si>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</si>
  <si>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</si>
  <si>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</si>
  <si>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</si>
  <si>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</si>
  <si>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</si>
  <si>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</si>
  <si>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</si>
  <si>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</si>
  <si>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</si>
  <si>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</si>
  <si>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</si>
  <si>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</si>
  <si>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</si>
  <si>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</si>
  <si>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</si>
  <si>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</si>
  <si>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</si>
  <si>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</si>
  <si>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</si>
  <si>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</si>
  <si>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</si>
  <si>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</si>
  <si>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</si>
  <si>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</si>
  <si>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</si>
  <si>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</si>
  <si>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</si>
  <si>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</si>
  <si>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</si>
  <si>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</si>
  <si>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</si>
  <si>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</si>
  <si>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</si>
  <si>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</si>
  <si>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</si>
  <si>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</si>
  <si>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</si>
  <si>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</si>
  <si>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</si>
  <si>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</si>
  <si>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</si>
  <si>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</si>
  <si>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</si>
  <si>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</si>
  <si>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</si>
  <si>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</si>
  <si>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</si>
  <si>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</si>
  <si>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</si>
  <si>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</si>
  <si>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</si>
  <si>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</si>
  <si>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</si>
  <si>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</si>
  <si>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</si>
  <si>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</si>
  <si>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</si>
  <si>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</si>
  <si>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</si>
  <si>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</si>
  <si>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</si>
  <si>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</si>
  <si>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</si>
  <si>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</si>
  <si>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</si>
  <si>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</si>
  <si>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</si>
  <si>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</si>
  <si>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</si>
  <si>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</si>
  <si>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</si>
  <si>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</si>
  <si>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</si>
  <si>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</si>
  <si>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</si>
  <si>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</si>
  <si>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</si>
  <si>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</si>
  <si>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</si>
  <si>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</si>
  <si>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</si>
  <si>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</si>
  <si>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</si>
  <si>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</si>
  <si>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</si>
  <si>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</si>
  <si>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</si>
  <si>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</si>
  <si>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</si>
  <si>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</si>
  <si>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</si>
  <si>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</si>
  <si>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</si>
  <si>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</si>
  <si>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</si>
  <si>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</si>
  <si>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</si>
  <si>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</si>
  <si>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</si>
  <si>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</si>
  <si>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</si>
  <si>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</si>
  <si>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</si>
  <si>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</si>
  <si>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</si>
  <si>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</si>
  <si>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</si>
  <si>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</si>
  <si>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</si>
  <si>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</si>
  <si>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</si>
  <si>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</si>
  <si>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</si>
  <si>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</si>
  <si>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</si>
  <si>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</si>
  <si>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</si>
  <si>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</si>
  <si>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</si>
  <si>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</si>
  <si>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</si>
  <si>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</si>
  <si>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</si>
  <si>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</si>
  <si>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</si>
  <si>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</si>
  <si>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</si>
  <si>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</si>
  <si>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</si>
  <si>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</si>
  <si>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</si>
  <si>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</si>
  <si>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</si>
  <si>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</si>
  <si>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</si>
  <si>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</si>
  <si>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</si>
  <si>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</si>
  <si>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</si>
  <si>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</si>
  <si>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</si>
  <si>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</si>
  <si>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</si>
  <si>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</si>
  <si>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</si>
  <si>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</si>
  <si>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</si>
  <si>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</si>
  <si>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</si>
  <si>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</si>
  <si>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</si>
  <si>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</si>
  <si>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</si>
  <si>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</si>
  <si>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</si>
  <si>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</si>
  <si>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</si>
  <si>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</si>
  <si>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</si>
  <si>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</si>
  <si>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</si>
  <si>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</si>
  <si>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</si>
  <si>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</si>
  <si>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</si>
  <si>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</si>
  <si>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</si>
  <si>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</si>
  <si>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</si>
  <si>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</si>
  <si>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</si>
  <si>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</si>
  <si>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</si>
  <si>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</si>
  <si>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</si>
  <si>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</si>
  <si>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</si>
  <si>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</si>
  <si>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</si>
  <si>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</si>
  <si>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</si>
  <si>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</si>
  <si>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</si>
  <si>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</si>
  <si>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</si>
  <si>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</si>
  <si>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</si>
  <si>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</si>
  <si>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</si>
  <si>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</si>
  <si>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</si>
  <si>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</si>
  <si>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</si>
  <si>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</si>
  <si>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</si>
  <si>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</si>
  <si>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</si>
  <si>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</si>
  <si>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</si>
  <si>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</si>
  <si>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</si>
  <si>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</si>
  <si>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</si>
  <si>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</si>
  <si>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</si>
  <si>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</si>
  <si>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</si>
  <si>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</si>
  <si>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</si>
  <si>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</si>
  <si>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</si>
  <si>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</si>
  <si>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</si>
  <si>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</si>
  <si>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</si>
  <si>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</si>
  <si>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</si>
  <si>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</si>
  <si>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</si>
  <si>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</si>
  <si>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</si>
  <si>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</si>
  <si>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</si>
  <si>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</si>
  <si>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</si>
  <si>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</si>
  <si>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</si>
  <si>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</si>
  <si>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</si>
  <si>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</si>
  <si>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</si>
  <si>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</si>
  <si>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</si>
  <si>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</si>
  <si>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</si>
  <si>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</si>
  <si>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</si>
  <si>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</si>
  <si>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</si>
  <si>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</si>
  <si>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</si>
  <si>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</si>
  <si>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</si>
  <si>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</si>
  <si>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</si>
  <si>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</si>
  <si>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</si>
  <si>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</si>
  <si>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</si>
  <si>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</si>
  <si>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</si>
  <si>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</si>
  <si>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</si>
  <si>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</si>
  <si>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</si>
  <si>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</si>
  <si>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</si>
  <si>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</si>
  <si>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</si>
  <si>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</si>
  <si>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</si>
  <si>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</si>
  <si>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</si>
  <si>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</si>
  <si>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</si>
  <si>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</si>
  <si>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</si>
  <si>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</si>
  <si>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</si>
  <si>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</si>
  <si>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</si>
  <si>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</si>
  <si>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</si>
  <si>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</si>
  <si>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</si>
  <si>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</si>
  <si>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</si>
  <si>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</si>
  <si>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</si>
  <si>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</si>
  <si>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</si>
  <si>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</si>
  <si>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</si>
  <si>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</si>
  <si>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</si>
  <si>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</si>
  <si>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</si>
  <si>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</si>
  <si>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</si>
  <si>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</si>
  <si>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</si>
  <si>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</si>
  <si>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</si>
  <si>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</si>
  <si>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</si>
  <si>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</si>
  <si>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</si>
  <si>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</si>
  <si>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</si>
  <si>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</si>
  <si>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</si>
  <si>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</si>
  <si>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</si>
  <si>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</si>
  <si>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</si>
  <si>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</si>
  <si>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</si>
  <si>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</si>
  <si>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</si>
  <si>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</si>
  <si>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</si>
  <si>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</si>
  <si>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</si>
  <si>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</si>
  <si>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</si>
  <si>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</si>
  <si>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</si>
  <si>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</si>
  <si>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</si>
  <si>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</si>
  <si>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</si>
  <si>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</si>
  <si>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</si>
  <si>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</si>
  <si>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</si>
  <si>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</si>
  <si>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</si>
  <si>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</si>
  <si>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</si>
  <si>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</si>
  <si>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</si>
  <si>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</si>
  <si>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</si>
  <si>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</si>
  <si>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</si>
  <si>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</si>
  <si>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</si>
  <si>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</si>
  <si>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</si>
  <si>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</si>
  <si>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</si>
  <si>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</si>
  <si>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</si>
  <si>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</si>
  <si>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</si>
  <si>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</si>
  <si>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</si>
  <si>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</si>
  <si>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</si>
  <si>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</si>
  <si>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</si>
  <si>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</si>
  <si>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</si>
  <si>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</si>
  <si>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</si>
  <si>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</si>
  <si>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</si>
  <si>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</si>
  <si>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</si>
  <si>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</si>
  <si>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</si>
  <si>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</si>
  <si>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</si>
  <si>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</si>
  <si>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</si>
  <si>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</si>
  <si>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</si>
  <si>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</si>
  <si>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</si>
  <si>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</si>
  <si>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</si>
  <si>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</si>
  <si>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</si>
  <si>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</si>
  <si>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</si>
  <si>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</si>
  <si>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</si>
  <si>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</si>
  <si>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</si>
  <si>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</si>
  <si>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</si>
  <si>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</si>
  <si>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</si>
  <si>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</si>
  <si>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</si>
  <si>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</si>
  <si>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</si>
  <si>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</si>
  <si>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</si>
  <si>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</si>
  <si>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</si>
  <si>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</si>
  <si>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</si>
  <si>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</si>
  <si>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</si>
  <si>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</si>
  <si>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</si>
  <si>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</si>
  <si>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</si>
  <si>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</si>
  <si>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</si>
  <si>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</si>
  <si>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</si>
  <si>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</si>
  <si>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</si>
  <si>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</si>
  <si>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</si>
  <si>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</si>
  <si>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</si>
  <si>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</si>
  <si>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</si>
  <si>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</si>
  <si>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</si>
  <si>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</si>
  <si>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</si>
  <si>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</si>
  <si>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</si>
  <si>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</si>
  <si>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</si>
  <si>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</si>
  <si>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</si>
  <si>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</si>
  <si>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</si>
  <si>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</si>
  <si>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</si>
  <si>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</si>
  <si>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</si>
  <si>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</si>
  <si>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</si>
  <si>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</si>
  <si>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</si>
  <si>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</si>
  <si>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</si>
  <si>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</si>
  <si>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</si>
  <si>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</si>
  <si>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</si>
  <si>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</si>
  <si>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</si>
  <si>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</si>
  <si>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</si>
  <si>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</si>
  <si>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</si>
  <si>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</si>
  <si>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</si>
  <si>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</si>
  <si>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</si>
  <si>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</si>
  <si>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</si>
  <si>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</si>
  <si>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</si>
  <si>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</si>
  <si>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</si>
  <si>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</si>
  <si>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</si>
  <si>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</si>
  <si>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</si>
  <si>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</si>
  <si>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</si>
  <si>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</si>
  <si>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</si>
  <si>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</si>
  <si>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</si>
  <si>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</si>
  <si>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</si>
  <si>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</si>
  <si>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</si>
  <si>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</si>
  <si>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</si>
  <si>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</si>
  <si>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</si>
  <si>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</si>
  <si>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</si>
  <si>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</si>
  <si>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</si>
  <si>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</si>
  <si>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</si>
  <si>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</si>
  <si>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</si>
  <si>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</si>
  <si>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</si>
  <si>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</si>
  <si>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</si>
  <si>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</si>
  <si>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</si>
  <si>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</si>
  <si>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</si>
  <si>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</si>
  <si>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</si>
  <si>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</si>
  <si>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</si>
  <si>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</si>
  <si>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</si>
  <si>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</si>
  <si>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</si>
  <si>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</si>
  <si>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</si>
  <si>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</si>
  <si>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</si>
  <si>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</si>
  <si>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</si>
  <si>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</si>
  <si>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</si>
  <si>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</si>
  <si>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</si>
  <si>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</si>
  <si>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</si>
  <si>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</si>
  <si>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</si>
  <si>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</si>
  <si>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</si>
  <si>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</si>
  <si>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</si>
  <si>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</si>
  <si>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</si>
  <si>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</si>
  <si>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</si>
  <si>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</si>
  <si>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</si>
  <si>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</si>
  <si>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</si>
  <si>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</si>
  <si>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</si>
  <si>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</si>
  <si>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</si>
  <si>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</si>
  <si>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</si>
  <si>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</si>
  <si>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</si>
  <si>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</si>
  <si>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</si>
  <si>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</si>
  <si>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</si>
  <si>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</si>
  <si>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</si>
  <si>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</si>
  <si>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</si>
  <si>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</si>
  <si>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</si>
  <si>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</si>
  <si>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</si>
  <si>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</si>
  <si>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</si>
  <si>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</si>
  <si>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</si>
  <si>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</si>
  <si>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</si>
  <si>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</si>
  <si>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</si>
  <si>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</si>
  <si>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</si>
  <si>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</si>
  <si>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</si>
  <si>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</si>
  <si>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</si>
  <si>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</si>
  <si>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</si>
  <si>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</si>
  <si>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</si>
  <si>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</si>
  <si>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</si>
  <si>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</si>
  <si>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</si>
  <si>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</si>
  <si>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</si>
  <si>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</si>
  <si>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</si>
  <si>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</si>
  <si>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</si>
  <si>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</si>
  <si>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</si>
  <si>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</si>
  <si>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</si>
  <si>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</si>
  <si>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</si>
  <si>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</si>
  <si>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</si>
  <si>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</si>
  <si>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</si>
  <si>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</si>
  <si>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</si>
  <si>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</si>
  <si>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</si>
  <si>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</si>
  <si>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</si>
  <si>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</si>
  <si>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</si>
  <si>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</si>
  <si>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</si>
  <si>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</si>
  <si>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</si>
  <si>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</si>
  <si>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</si>
  <si>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</si>
  <si>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</si>
  <si>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</si>
  <si>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</si>
  <si>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</si>
  <si>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</si>
  <si>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</si>
  <si>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</si>
  <si>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</si>
  <si>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</si>
  <si>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</si>
  <si>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</si>
  <si>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</si>
  <si>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</si>
  <si>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</si>
  <si>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</si>
  <si>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</si>
  <si>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</si>
  <si>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</si>
  <si>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</si>
  <si>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</si>
  <si>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</si>
  <si>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</si>
  <si>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</si>
  <si>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</si>
  <si>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</si>
  <si>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</si>
  <si>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</si>
  <si>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</si>
  <si>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</si>
  <si>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</si>
  <si>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</si>
  <si>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</si>
  <si>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</si>
  <si>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</si>
  <si>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</si>
  <si>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</si>
  <si>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</si>
  <si>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</si>
  <si>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</si>
  <si>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</si>
  <si>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</si>
  <si>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</si>
  <si>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</si>
  <si>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</si>
  <si>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</si>
  <si>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</si>
  <si>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</si>
  <si>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</si>
  <si>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</si>
  <si>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</si>
  <si>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</si>
  <si>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</si>
  <si>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</si>
  <si>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</si>
  <si>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</si>
  <si>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</si>
  <si>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</si>
  <si>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</si>
  <si>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</si>
  <si>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</si>
  <si>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</si>
  <si>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</si>
  <si>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</si>
  <si>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</si>
  <si>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</si>
  <si>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</si>
  <si>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</si>
  <si>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</si>
  <si>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</si>
  <si>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</si>
  <si>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</si>
  <si>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</si>
  <si>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</si>
  <si>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</si>
  <si>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</si>
  <si>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</si>
  <si>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</si>
  <si>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</si>
  <si>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</si>
  <si>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</si>
  <si>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</si>
  <si>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</si>
  <si>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</si>
  <si>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</si>
  <si>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</si>
  <si>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</si>
  <si>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</si>
  <si>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</si>
  <si>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</si>
  <si>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</si>
  <si>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</si>
  <si>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</si>
  <si>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</si>
  <si>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</si>
  <si>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</si>
  <si>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</si>
  <si>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</si>
  <si>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</si>
  <si>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</si>
  <si>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</si>
  <si>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</si>
  <si>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</si>
  <si>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</si>
  <si>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</si>
  <si>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</si>
  <si>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</si>
  <si>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</si>
  <si>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</si>
  <si>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</si>
  <si>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</si>
  <si>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</si>
  <si>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</si>
  <si>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</si>
  <si>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</si>
  <si>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</si>
  <si>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</si>
  <si>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</si>
  <si>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</si>
  <si>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</si>
  <si>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</si>
  <si>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</si>
  <si>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</si>
  <si>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</si>
  <si>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</si>
  <si>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</si>
  <si>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</si>
  <si>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</si>
  <si>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</si>
  <si>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</si>
  <si>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</si>
  <si>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</si>
  <si>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</si>
  <si>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</si>
  <si>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</si>
  <si>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</si>
  <si>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</si>
  <si>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</si>
  <si>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</si>
  <si>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</si>
  <si>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</si>
  <si>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</si>
  <si>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</si>
  <si>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</si>
  <si>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</si>
  <si>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</si>
  <si>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</si>
  <si>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</si>
  <si>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</si>
  <si>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</si>
  <si>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</si>
  <si>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</si>
  <si>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</si>
  <si>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</si>
  <si>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</si>
  <si>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</si>
  <si>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</si>
  <si>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</si>
  <si>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</si>
  <si>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</si>
  <si>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</si>
  <si>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</si>
  <si>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</si>
  <si>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</si>
  <si>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</si>
  <si>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</si>
  <si>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</si>
  <si>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</si>
  <si>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</si>
  <si>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</si>
  <si>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</si>
  <si>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</si>
  <si>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</si>
  <si>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</si>
  <si>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</si>
  <si>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</si>
  <si>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</si>
  <si>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</si>
  <si>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</si>
  <si>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</si>
  <si>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</si>
  <si>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</si>
  <si>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</si>
  <si>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</si>
  <si>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</si>
  <si>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</si>
  <si>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</si>
  <si>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</si>
  <si>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</si>
  <si>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</si>
  <si>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</si>
  <si>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</si>
  <si>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</si>
  <si>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</si>
  <si>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</si>
  <si>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</si>
  <si>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</si>
  <si>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</si>
  <si>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</si>
  <si>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</si>
  <si>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</si>
  <si>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</si>
  <si>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</si>
  <si>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</si>
  <si>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</si>
  <si>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</si>
  <si>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</si>
  <si>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</si>
  <si>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</si>
  <si>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</si>
  <si>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</si>
  <si>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</si>
  <si>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</si>
  <si>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</si>
  <si>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</si>
  <si>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</si>
  <si>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</si>
  <si>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</si>
  <si>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</si>
  <si>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</si>
  <si>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</si>
  <si>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</si>
  <si>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</si>
  <si>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</si>
  <si>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</si>
  <si>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</si>
  <si>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</si>
  <si>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</si>
  <si>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</si>
  <si>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</si>
  <si>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</si>
  <si>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</si>
  <si>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</si>
  <si>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</si>
  <si>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</si>
  <si>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</si>
  <si>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</si>
  <si>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</si>
  <si>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</si>
  <si>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</si>
  <si>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</si>
  <si>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</si>
  <si>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</si>
  <si>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</si>
  <si>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</si>
  <si>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</si>
  <si>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</si>
  <si>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</si>
  <si>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</si>
  <si>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</si>
  <si>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</si>
  <si>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</si>
  <si>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</si>
  <si>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</si>
  <si>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</si>
  <si>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</si>
  <si>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</si>
  <si>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</si>
  <si>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</si>
  <si>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</si>
  <si>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</si>
  <si>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</si>
  <si>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</si>
  <si>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</si>
  <si>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</si>
  <si>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</si>
  <si>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</si>
  <si>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</si>
  <si>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</si>
  <si>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</si>
  <si>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</si>
  <si>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</si>
  <si>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</si>
  <si>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</si>
  <si>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</si>
  <si>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</si>
  <si>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</si>
  <si>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</si>
  <si>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</si>
  <si>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</si>
  <si>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</si>
  <si>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</si>
  <si>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</si>
  <si>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</si>
  <si>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</si>
  <si>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</si>
  <si>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</si>
  <si>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</si>
  <si>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</si>
  <si>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</si>
  <si>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</si>
  <si>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</si>
  <si>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</si>
  <si>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</si>
  <si>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</si>
  <si>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</si>
  <si>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</si>
  <si>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</si>
  <si>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</si>
  <si>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</si>
  <si>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</si>
  <si>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</si>
  <si>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</si>
  <si>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</si>
  <si>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</si>
  <si>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</si>
  <si>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</si>
  <si>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</si>
  <si>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</si>
  <si>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</si>
  <si>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</si>
  <si>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</si>
  <si>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</si>
  <si>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</si>
  <si>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</si>
  <si>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</si>
  <si>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</si>
  <si>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</si>
  <si>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</si>
  <si>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</si>
  <si>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</si>
  <si>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</si>
  <si>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</si>
  <si>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</si>
  <si>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</si>
  <si>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</si>
  <si>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</si>
  <si>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</si>
  <si>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</si>
  <si>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</si>
  <si>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</si>
  <si>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</si>
  <si>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</si>
  <si>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</si>
  <si>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</si>
  <si>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</si>
  <si>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</si>
  <si>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</si>
  <si>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</si>
  <si>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</si>
  <si>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</si>
  <si>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</si>
  <si>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</si>
  <si>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</si>
  <si>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</si>
  <si>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</si>
  <si>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</si>
  <si>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</si>
  <si>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</si>
  <si>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</si>
  <si>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</si>
  <si>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</si>
  <si>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</si>
  <si>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</si>
  <si>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</si>
  <si>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</si>
  <si>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</si>
  <si>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</si>
  <si>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</si>
  <si>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</si>
  <si>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</si>
  <si>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</si>
  <si>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</si>
  <si>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</si>
  <si>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</si>
  <si>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</si>
  <si>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</si>
  <si>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</si>
  <si>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</si>
  <si>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</si>
  <si>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</si>
  <si>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</si>
  <si>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</si>
  <si>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</si>
  <si>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</si>
  <si>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</si>
  <si>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</si>
  <si>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</si>
  <si>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</si>
  <si>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</si>
  <si>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</si>
  <si>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</si>
  <si>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</si>
  <si>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</si>
  <si>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</si>
  <si>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</si>
  <si>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</si>
  <si>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</si>
  <si>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</si>
  <si>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</si>
  <si>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</si>
  <si>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</si>
  <si>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</si>
  <si>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</si>
  <si>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</si>
  <si>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</si>
  <si>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</si>
  <si>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</si>
  <si>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</si>
  <si>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</si>
  <si>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</si>
  <si>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</si>
  <si>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</si>
  <si>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</si>
  <si>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</si>
  <si>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</si>
  <si>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</si>
  <si>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</si>
  <si>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</si>
  <si>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</si>
  <si>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</si>
  <si>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</si>
  <si>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</si>
  <si>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</si>
  <si>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</si>
  <si>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</si>
  <si>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</si>
  <si>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</si>
  <si>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</si>
  <si>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</si>
  <si>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</si>
  <si>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</si>
  <si>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</si>
  <si>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</si>
  <si>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</si>
  <si>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</si>
  <si>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</si>
  <si>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</si>
  <si>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</si>
  <si>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</si>
  <si>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</si>
  <si>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</si>
  <si>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</si>
  <si>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</si>
  <si>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</si>
  <si>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</si>
  <si>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</si>
  <si>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</si>
  <si>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</si>
  <si>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</si>
  <si>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</si>
  <si>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</si>
  <si>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</si>
  <si>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</si>
  <si>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</si>
  <si>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</si>
  <si>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</si>
  <si>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</si>
  <si>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</si>
  <si>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</si>
  <si>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</si>
  <si>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</si>
  <si>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</si>
  <si>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</si>
  <si>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</si>
  <si>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</si>
  <si>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</si>
  <si>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</si>
  <si>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</si>
  <si>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</si>
  <si>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</si>
  <si>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</si>
  <si>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</si>
  <si>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</si>
  <si>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</si>
  <si>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</si>
  <si>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</si>
  <si>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</si>
  <si>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</si>
  <si>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</si>
  <si>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</si>
  <si>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</si>
  <si>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</si>
  <si>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</si>
  <si>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</si>
  <si>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</si>
  <si>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</si>
  <si>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</si>
  <si>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</si>
  <si>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</si>
  <si>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</si>
  <si>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</si>
  <si>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</si>
  <si>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</si>
  <si>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</si>
  <si>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</si>
  <si>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</si>
  <si>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</si>
  <si>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</si>
  <si>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</si>
  <si>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</si>
  <si>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</si>
  <si>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</si>
  <si>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</si>
  <si>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</si>
  <si>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</si>
  <si>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</si>
  <si>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</si>
  <si>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</si>
  <si>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</si>
  <si>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</si>
  <si>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</si>
  <si>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</si>
  <si>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</si>
  <si>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</si>
  <si>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</si>
  <si>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</si>
  <si>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</si>
  <si>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</si>
  <si>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</si>
  <si>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</si>
  <si>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</si>
  <si>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</si>
  <si>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</si>
  <si>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</si>
  <si>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</si>
  <si>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</si>
  <si>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</si>
  <si>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</si>
  <si>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</si>
  <si>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</si>
  <si>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</si>
  <si>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</si>
  <si>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</si>
  <si>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</si>
  <si>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</si>
  <si>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</si>
  <si>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</si>
  <si>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</si>
  <si>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</si>
  <si>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</si>
  <si>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</si>
  <si>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</si>
  <si>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</si>
  <si>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</si>
  <si>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</si>
  <si>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</si>
  <si>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</si>
  <si>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</si>
  <si>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</si>
  <si>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</si>
  <si>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</si>
  <si>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</si>
  <si>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</si>
  <si>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</si>
  <si>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</si>
  <si>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</si>
  <si>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</si>
  <si>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</si>
  <si>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</si>
  <si>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</si>
  <si>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</si>
  <si>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</si>
  <si>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</si>
  <si>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</si>
  <si>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</si>
  <si>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</si>
  <si>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</si>
  <si>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</si>
  <si>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</si>
  <si>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</si>
  <si>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</si>
  <si>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</si>
  <si>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</si>
  <si>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</si>
  <si>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</si>
  <si>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</si>
  <si>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</si>
  <si>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</si>
  <si>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</si>
  <si>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</si>
  <si>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</si>
  <si>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</si>
  <si>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</si>
  <si>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</si>
  <si>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</si>
  <si>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</si>
  <si>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</si>
  <si>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</si>
  <si>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</si>
  <si>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</si>
  <si>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</si>
  <si>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</si>
  <si>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</si>
  <si>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</si>
  <si>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</si>
  <si>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</si>
  <si>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</si>
  <si>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</si>
  <si>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</si>
  <si>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</si>
  <si>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</si>
  <si>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</si>
  <si>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</si>
  <si>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</si>
  <si>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</si>
  <si>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</si>
  <si>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</si>
  <si>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</si>
  <si>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</si>
  <si>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</si>
  <si>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</si>
  <si>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</si>
  <si>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</si>
  <si>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</si>
  <si>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</si>
  <si>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</si>
  <si>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</si>
  <si>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</si>
  <si>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</si>
  <si>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</si>
  <si>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</si>
  <si>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</si>
  <si>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</si>
  <si>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</si>
  <si>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</si>
  <si>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</si>
  <si>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</si>
  <si>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</si>
  <si>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</si>
  <si>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</si>
  <si>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</si>
  <si>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</si>
  <si>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</si>
  <si>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</si>
  <si>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</si>
  <si>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</si>
  <si>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</si>
  <si>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</si>
  <si>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</si>
  <si>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</si>
  <si>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</si>
  <si>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</si>
  <si>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</si>
  <si>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</si>
  <si>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</si>
  <si>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</si>
  <si>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</si>
  <si>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</si>
  <si>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</si>
  <si>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</si>
  <si>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</si>
  <si>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</si>
  <si>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</si>
  <si>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</si>
  <si>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</si>
  <si>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</si>
  <si>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</si>
  <si>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</si>
  <si>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</si>
  <si>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</si>
  <si>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</si>
  <si>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</si>
  <si>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</si>
  <si>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</si>
  <si>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</si>
  <si>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</si>
  <si>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</si>
  <si>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</si>
  <si>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</si>
  <si>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</si>
  <si>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</si>
  <si>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</si>
  <si>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</si>
  <si>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</si>
  <si>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</si>
  <si>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</si>
  <si>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</si>
  <si>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</si>
  <si>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</si>
  <si>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</si>
  <si>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</si>
  <si>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</si>
  <si>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</si>
  <si>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</si>
  <si>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</si>
  <si>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</si>
  <si>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</si>
  <si>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</si>
  <si>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</si>
  <si>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</si>
  <si>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</si>
  <si>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</si>
  <si>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</si>
  <si>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</si>
  <si>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</si>
  <si>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</si>
  <si>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</si>
  <si>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</si>
  <si>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</si>
  <si>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</si>
  <si>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</si>
  <si>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</si>
  <si>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</si>
  <si>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</si>
  <si>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</si>
  <si>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</si>
  <si>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</si>
  <si>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</si>
  <si>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</si>
  <si>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</si>
  <si>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</si>
  <si>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</si>
  <si>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</si>
  <si>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</si>
  <si>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</si>
  <si>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</si>
  <si>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</si>
  <si>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</si>
  <si>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</si>
  <si>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</si>
  <si>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</si>
  <si>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</si>
  <si>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</si>
  <si>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</si>
  <si>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</si>
  <si>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</si>
  <si>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</si>
  <si>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</si>
  <si>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</si>
  <si>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</si>
  <si>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</si>
  <si>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</si>
  <si>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</si>
  <si>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</si>
  <si>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</si>
  <si>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</si>
  <si>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</si>
  <si>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</si>
  <si>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</si>
  <si>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</si>
  <si>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</si>
  <si>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</si>
  <si>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</si>
  <si>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</si>
  <si>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</si>
  <si>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</si>
  <si>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</si>
  <si>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</si>
  <si>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</si>
  <si>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</si>
  <si>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</si>
  <si>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</si>
  <si>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</si>
  <si>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</si>
  <si>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</si>
  <si>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</si>
  <si>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</si>
  <si>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</si>
  <si>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</si>
  <si>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</si>
  <si>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</si>
  <si>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</si>
  <si>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</si>
  <si>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</si>
  <si>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</si>
  <si>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</si>
  <si>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</si>
  <si>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</si>
  <si>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</si>
  <si>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</si>
  <si>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</si>
  <si>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</si>
  <si>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</si>
  <si>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</si>
  <si>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</si>
  <si>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</si>
  <si>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</si>
  <si>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</si>
  <si>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</si>
  <si>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</si>
  <si>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</si>
  <si>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</si>
  <si>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</si>
  <si>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</si>
  <si>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</si>
  <si>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</si>
  <si>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</si>
  <si>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</si>
  <si>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</si>
  <si>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</si>
  <si>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</si>
  <si>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</si>
  <si>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</si>
  <si>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</si>
  <si>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</si>
  <si>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</si>
  <si>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</si>
  <si>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</si>
  <si>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</si>
  <si>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</si>
  <si>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</si>
  <si>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</si>
  <si>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</si>
  <si>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</si>
  <si>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</si>
  <si>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</si>
  <si>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</si>
  <si>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</si>
  <si>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</si>
  <si>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</si>
  <si>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</si>
  <si>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</si>
  <si>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</si>
  <si>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</si>
  <si>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</si>
  <si>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</si>
  <si>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</si>
  <si>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</si>
  <si>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</si>
  <si>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</si>
  <si>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</si>
  <si>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</si>
  <si>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</si>
  <si>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</si>
  <si>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</si>
  <si>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</si>
  <si>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</si>
  <si>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</si>
  <si>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</si>
  <si>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</si>
  <si>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</si>
  <si>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</si>
  <si>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</si>
  <si>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</si>
  <si>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</si>
  <si>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</si>
  <si>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</si>
  <si>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</si>
  <si>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</si>
  <si>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</si>
  <si>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</si>
  <si>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</si>
  <si>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</si>
  <si>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</si>
  <si>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</si>
  <si>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</si>
  <si>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</si>
  <si>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</si>
  <si>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</si>
  <si>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</si>
  <si>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</si>
  <si>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</si>
  <si>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</si>
  <si>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</si>
  <si>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</si>
  <si>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</si>
  <si>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</si>
  <si>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</si>
  <si>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</si>
  <si>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</si>
  <si>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</si>
  <si>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</si>
  <si>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</si>
  <si>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</si>
  <si>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</si>
  <si>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</si>
  <si>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</si>
  <si>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</si>
  <si>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</si>
  <si>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</si>
  <si>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</si>
  <si>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</si>
  <si>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</si>
  <si>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</si>
  <si>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</si>
  <si>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</si>
  <si>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</si>
  <si>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</si>
  <si>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</si>
  <si>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</si>
  <si>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</si>
  <si>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</si>
  <si>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</si>
  <si>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</si>
  <si>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</si>
  <si>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</si>
  <si>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</si>
  <si>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</si>
  <si>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</si>
  <si>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</si>
  <si>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</si>
  <si>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</si>
  <si>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</si>
  <si>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</si>
  <si>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</si>
  <si>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</si>
  <si>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</si>
  <si>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</si>
  <si>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</si>
  <si>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</si>
  <si>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</si>
  <si>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</si>
  <si>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</si>
  <si>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</si>
  <si>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</si>
  <si>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</si>
  <si>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</si>
  <si>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</si>
  <si>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</si>
  <si>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</si>
  <si>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</si>
  <si>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</si>
  <si>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</si>
  <si>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</si>
  <si>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</si>
  <si>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</si>
  <si>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</si>
  <si>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</si>
  <si>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</si>
  <si>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</si>
  <si>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</si>
  <si>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</si>
  <si>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</si>
  <si>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</si>
  <si>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</si>
  <si>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</si>
  <si>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</si>
  <si>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</si>
  <si>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</si>
  <si>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</si>
  <si>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</si>
  <si>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</si>
  <si>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</si>
  <si>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</si>
  <si>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</si>
  <si>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</si>
  <si>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</si>
  <si>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</si>
  <si>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</si>
  <si>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</si>
  <si>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</si>
  <si>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</si>
  <si>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</si>
  <si>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</si>
  <si>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</si>
  <si>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</si>
  <si>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</si>
  <si>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</si>
  <si>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</si>
  <si>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</si>
  <si>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</si>
  <si>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</si>
  <si>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</si>
  <si>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</si>
  <si>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</si>
  <si>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</si>
  <si>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</si>
  <si>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</si>
  <si>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</si>
  <si>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</si>
  <si>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</si>
  <si>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</si>
  <si>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</si>
  <si>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</si>
  <si>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</si>
  <si>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</si>
  <si>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</si>
  <si>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</si>
  <si>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</si>
  <si>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</si>
  <si>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</si>
  <si>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</si>
  <si>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</si>
  <si>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</si>
  <si>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</si>
  <si>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</si>
  <si>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</si>
  <si>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</si>
  <si>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</si>
  <si>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</si>
  <si>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</si>
  <si>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</si>
  <si>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</si>
  <si>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</si>
  <si>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</si>
  <si>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</si>
  <si>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</si>
  <si>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</si>
  <si>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</si>
  <si>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</si>
  <si>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</si>
  <si>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</si>
  <si>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</si>
  <si>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</si>
  <si>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</si>
  <si>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</si>
  <si>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</si>
  <si>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</si>
  <si>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</si>
  <si>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</si>
  <si>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</si>
  <si>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</si>
  <si>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</si>
  <si>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</si>
  <si>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</si>
  <si>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</si>
  <si>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</si>
  <si>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</si>
  <si>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</si>
  <si>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</si>
  <si>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</si>
  <si>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</si>
  <si>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</si>
  <si>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</si>
  <si>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</si>
  <si>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</si>
  <si>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</si>
  <si>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</si>
  <si>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</si>
  <si>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</si>
  <si>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</si>
  <si>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</si>
  <si>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</si>
  <si>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</si>
  <si>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</si>
  <si>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</si>
  <si>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</si>
  <si>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</si>
  <si>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</si>
  <si>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</si>
  <si>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</si>
  <si>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</si>
  <si>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</si>
  <si>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</si>
  <si>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</si>
  <si>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</si>
  <si>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</si>
  <si>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</si>
  <si>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</si>
  <si>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</si>
  <si>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</si>
  <si>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</si>
  <si>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</si>
  <si>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</si>
  <si>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</si>
  <si>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</si>
  <si>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</si>
  <si>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</si>
  <si>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</si>
  <si>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</si>
  <si>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</si>
  <si>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</si>
  <si>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</si>
  <si>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</si>
  <si>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</si>
  <si>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</si>
  <si>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</si>
  <si>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</si>
  <si>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</si>
  <si>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</si>
  <si>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</si>
  <si>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</si>
  <si>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</si>
  <si>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</si>
  <si>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</si>
  <si>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</si>
  <si>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</si>
  <si>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</si>
  <si>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</si>
  <si>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</si>
  <si>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</si>
  <si>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</si>
  <si>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</si>
  <si>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</si>
  <si>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</si>
  <si>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</si>
  <si>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</si>
  <si>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</si>
  <si>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</si>
  <si>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</si>
  <si>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</si>
  <si>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</si>
  <si>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</si>
  <si>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</si>
  <si>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</si>
  <si>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</si>
  <si>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</si>
  <si>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</si>
  <si>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</si>
  <si>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</si>
  <si>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</si>
  <si>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</si>
  <si>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</si>
  <si>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</si>
  <si>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</si>
  <si>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</si>
  <si>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</si>
  <si>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</si>
  <si>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</si>
  <si>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</si>
  <si>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</si>
  <si>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</si>
  <si>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</si>
  <si>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</si>
  <si>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</si>
  <si>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</si>
  <si>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</si>
  <si>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</si>
  <si>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</si>
  <si>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</si>
  <si>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</si>
  <si>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</si>
  <si>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</si>
  <si>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</si>
  <si>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</si>
  <si>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</si>
  <si>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</si>
  <si>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</si>
  <si>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</si>
  <si>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</si>
  <si>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</si>
  <si>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</si>
  <si>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</si>
  <si>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</si>
  <si>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</si>
  <si>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</si>
  <si>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</si>
  <si>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</si>
  <si>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</si>
  <si>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</si>
  <si>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</si>
  <si>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</si>
  <si>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</si>
  <si>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</si>
  <si>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</si>
  <si>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</si>
  <si>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</si>
  <si>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</si>
  <si>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</si>
  <si>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</si>
  <si>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</si>
  <si>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</si>
  <si>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</si>
  <si>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</si>
  <si>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</si>
  <si>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</si>
  <si>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</si>
  <si>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</si>
  <si>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</si>
  <si>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</si>
  <si>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</si>
  <si>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</si>
  <si>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</si>
  <si>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</si>
  <si>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</si>
  <si>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</si>
  <si>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</si>
  <si>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</si>
  <si>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</si>
  <si>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</si>
  <si>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</si>
  <si>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</si>
  <si>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</si>
  <si>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</si>
  <si>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</si>
  <si>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</si>
  <si>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</si>
  <si>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</si>
  <si>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</si>
  <si>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</si>
  <si>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</si>
  <si>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</si>
  <si>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</si>
  <si>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</si>
  <si>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</si>
  <si>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</si>
  <si>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</si>
  <si>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</si>
  <si>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</si>
  <si>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</si>
  <si>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</si>
  <si>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</si>
  <si>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</si>
  <si>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</si>
  <si>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</si>
  <si>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</si>
  <si>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</si>
  <si>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</si>
  <si>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</si>
  <si>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</si>
  <si>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</si>
  <si>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</si>
  <si>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</si>
  <si>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</si>
  <si>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</si>
  <si>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</si>
  <si>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</si>
  <si>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</si>
  <si>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</si>
  <si>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</si>
  <si>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</si>
  <si>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</si>
  <si>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</si>
  <si>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</si>
  <si>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</si>
  <si>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</si>
  <si>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</si>
  <si>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</si>
  <si>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</si>
  <si>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</si>
  <si>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</si>
  <si>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</si>
  <si>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</si>
  <si>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</si>
  <si>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</si>
  <si>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</si>
  <si>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</si>
  <si>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</si>
  <si>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</si>
  <si>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</si>
  <si>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</si>
  <si>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</si>
  <si>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</si>
  <si>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</si>
  <si>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</si>
  <si>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</si>
  <si>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</si>
  <si>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</si>
  <si>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</si>
  <si>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</si>
  <si>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</si>
  <si>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</si>
  <si>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</si>
  <si>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</si>
  <si>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</si>
  <si>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</si>
  <si>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</si>
  <si>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</si>
  <si>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</si>
  <si>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</si>
  <si>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</si>
  <si>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</si>
  <si>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</si>
  <si>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</si>
  <si>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</si>
  <si>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</si>
  <si>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</si>
  <si>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</si>
  <si>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</si>
  <si>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</si>
  <si>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</si>
  <si>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</si>
  <si>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</si>
  <si>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</si>
  <si>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</si>
  <si>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</si>
  <si>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</si>
  <si>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</si>
  <si>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</si>
  <si>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</si>
  <si>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</si>
  <si>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</si>
  <si>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</si>
  <si>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</si>
  <si>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</si>
  <si>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</si>
  <si>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</si>
  <si>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</si>
  <si>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</si>
  <si>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</si>
  <si>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</si>
  <si>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</si>
  <si>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</si>
  <si>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</si>
  <si>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</si>
  <si>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</si>
  <si>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</si>
  <si>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</si>
  <si>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</si>
  <si>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</si>
  <si>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</si>
  <si>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</si>
  <si>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</si>
  <si>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</si>
  <si>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</si>
  <si>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</si>
  <si>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</si>
  <si>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</si>
  <si>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</si>
  <si>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</si>
  <si>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</si>
  <si>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</si>
  <si>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</si>
  <si>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</si>
  <si>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</si>
  <si>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</si>
  <si>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</si>
  <si>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</si>
  <si>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</si>
  <si>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</si>
  <si>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</si>
  <si>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</si>
  <si>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</si>
  <si>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</si>
  <si>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</si>
  <si>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</si>
  <si>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</si>
  <si>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</si>
  <si>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</si>
  <si>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</si>
  <si>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</si>
  <si>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</si>
  <si>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</si>
  <si>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</si>
  <si>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</si>
  <si>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</si>
  <si>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</si>
  <si>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</si>
  <si>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</si>
  <si>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</si>
  <si>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</si>
  <si>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</si>
  <si>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</si>
  <si>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</si>
  <si>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</si>
  <si>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</si>
  <si>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</si>
  <si>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</si>
  <si>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</si>
  <si>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</si>
  <si>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</si>
  <si>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</si>
  <si>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</si>
  <si>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</si>
  <si>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</si>
  <si>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</si>
  <si>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</si>
  <si>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</si>
  <si>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</si>
  <si>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</si>
  <si>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</si>
  <si>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</si>
  <si>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</si>
  <si>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</si>
  <si>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</si>
  <si>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</si>
  <si>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</si>
  <si>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</si>
  <si>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</si>
  <si>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</si>
  <si>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</si>
  <si>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</si>
  <si>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</si>
  <si>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</si>
  <si>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</si>
  <si>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</si>
  <si>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</si>
  <si>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</si>
  <si>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</si>
  <si>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</si>
  <si>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</si>
  <si>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</si>
  <si>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</si>
  <si>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</si>
  <si>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</si>
  <si>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</si>
  <si>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</si>
  <si>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</si>
  <si>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</si>
  <si>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</si>
  <si>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</si>
  <si>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</si>
  <si>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</si>
  <si>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</si>
  <si>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</si>
  <si>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</si>
  <si>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</si>
  <si>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</si>
  <si>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</si>
  <si>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</si>
  <si>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</si>
  <si>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</si>
  <si>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</si>
  <si>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</si>
  <si>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</si>
  <si>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</si>
  <si>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</si>
  <si>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</si>
  <si>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</si>
  <si>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</si>
  <si>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</si>
  <si>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</si>
  <si>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</si>
  <si>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</si>
  <si>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</si>
  <si>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</si>
  <si>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</si>
  <si>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</si>
  <si>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</si>
  <si>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</si>
  <si>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</si>
  <si>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</si>
  <si>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</si>
  <si>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</si>
  <si>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</si>
  <si>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</si>
  <si>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</si>
  <si>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</si>
  <si>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</si>
  <si>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</si>
  <si>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</si>
  <si>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</si>
  <si>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</si>
  <si>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</si>
  <si>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</si>
  <si>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</si>
  <si>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</si>
  <si>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</si>
  <si>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</si>
  <si>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</si>
  <si>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</si>
  <si>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</si>
  <si>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</si>
  <si>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</si>
  <si>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</si>
  <si>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</si>
  <si>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</si>
  <si>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</si>
  <si>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</si>
  <si>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</si>
  <si>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</si>
  <si>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</si>
  <si>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</si>
  <si>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</si>
  <si>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</si>
  <si>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</si>
  <si>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</si>
  <si>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</si>
  <si>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</si>
  <si>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</si>
  <si>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</si>
  <si>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</si>
  <si>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</si>
  <si>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</si>
  <si>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</si>
  <si>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</si>
  <si>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</si>
  <si>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</si>
  <si>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</si>
  <si>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</si>
  <si>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</si>
  <si>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</si>
  <si>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</si>
  <si>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</si>
  <si>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</si>
  <si>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</si>
  <si>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</si>
  <si>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</si>
  <si>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</si>
  <si>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</si>
  <si>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</si>
  <si>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</si>
  <si>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</si>
  <si>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</si>
  <si>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</si>
  <si>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</si>
  <si>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</si>
  <si>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</si>
  <si>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</si>
  <si>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</si>
  <si>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</si>
  <si>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</si>
  <si>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</si>
  <si>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</si>
  <si>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</si>
  <si>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</si>
  <si>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</si>
  <si>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</si>
  <si>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</si>
  <si>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</si>
  <si>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</si>
  <si>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</si>
  <si>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</si>
  <si>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</si>
  <si>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</si>
  <si>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</si>
  <si>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</si>
  <si>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</si>
  <si>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</si>
  <si>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</si>
  <si>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</si>
  <si>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</si>
  <si>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</si>
  <si>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</si>
  <si>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</si>
  <si>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</si>
  <si>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</si>
  <si>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</si>
  <si>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</si>
  <si>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</si>
  <si>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</si>
  <si>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</si>
  <si>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</si>
  <si>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</si>
  <si>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</si>
  <si>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</si>
  <si>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</si>
  <si>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</si>
  <si>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</si>
  <si>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</si>
  <si>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</si>
  <si>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</si>
  <si>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</si>
  <si>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</si>
  <si>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</si>
  <si>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</si>
  <si>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</si>
  <si>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</si>
  <si>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</si>
  <si>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</si>
  <si>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</si>
  <si>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</si>
  <si>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</si>
  <si>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</si>
  <si>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</si>
  <si>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</si>
  <si>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</si>
  <si>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</si>
  <si>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</si>
  <si>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</si>
  <si>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</si>
  <si>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</si>
  <si>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</si>
  <si>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</si>
  <si>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</si>
  <si>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</si>
  <si>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</si>
  <si>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</si>
  <si>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</si>
  <si>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</si>
  <si>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</si>
  <si>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</si>
  <si>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</si>
  <si>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</si>
  <si>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</si>
  <si>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</si>
  <si>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</si>
  <si>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</si>
  <si>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</si>
  <si>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</si>
  <si>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</si>
  <si>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</si>
  <si>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</si>
  <si>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</si>
  <si>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</si>
  <si>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</si>
  <si>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</si>
  <si>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</si>
  <si>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</si>
  <si>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</si>
  <si>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</si>
  <si>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</si>
  <si>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</si>
  <si>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</si>
  <si>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</si>
  <si>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</si>
  <si>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</si>
  <si>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</si>
  <si>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</si>
  <si>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</si>
  <si>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</si>
  <si>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</si>
  <si>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</si>
  <si>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</si>
  <si>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</si>
  <si>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</si>
  <si>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</si>
  <si>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</si>
  <si>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</si>
  <si>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</si>
  <si>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</si>
  <si>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</si>
  <si>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</si>
  <si>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</si>
  <si>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</si>
  <si>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</si>
  <si>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</si>
  <si>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</si>
  <si>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</si>
  <si>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</si>
  <si>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</si>
  <si>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</si>
  <si>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</si>
  <si>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</si>
  <si>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</si>
  <si>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</si>
  <si>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</si>
  <si>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</si>
  <si>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</si>
  <si>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</si>
  <si>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</si>
  <si>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</si>
  <si>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</si>
  <si>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</si>
  <si>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</si>
  <si>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</si>
  <si>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</si>
  <si>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</si>
  <si>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</si>
  <si>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</si>
  <si>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</si>
  <si>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</si>
  <si>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</si>
  <si>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</si>
  <si>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</si>
  <si>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</si>
  <si>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</si>
  <si>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</si>
  <si>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</si>
  <si>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</si>
  <si>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</si>
  <si>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</si>
  <si>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</si>
  <si>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</si>
  <si>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</si>
  <si>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</si>
  <si>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</si>
  <si>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</si>
  <si>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</si>
  <si>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</si>
  <si>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</si>
  <si>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</si>
  <si>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</si>
  <si>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</si>
  <si>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</si>
  <si>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</si>
  <si>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</si>
  <si>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</si>
  <si>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</si>
  <si>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</si>
  <si>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</si>
  <si>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</si>
  <si>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</si>
  <si>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</si>
  <si>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</si>
  <si>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</si>
  <si>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</si>
  <si>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</si>
  <si>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</si>
  <si>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</si>
  <si>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</si>
  <si>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</si>
  <si>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</si>
  <si>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</si>
  <si>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</si>
  <si>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</si>
  <si>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</si>
  <si>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</si>
  <si>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</si>
  <si>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</si>
  <si>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</si>
  <si>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</si>
  <si>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</si>
  <si>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</si>
  <si>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</si>
  <si>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</si>
  <si>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</si>
  <si>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</si>
  <si>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</si>
  <si>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</si>
  <si>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</si>
  <si>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</si>
  <si>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</si>
  <si>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</si>
  <si>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</si>
  <si>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</si>
  <si>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</si>
  <si>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</si>
  <si>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</si>
  <si>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</si>
  <si>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</si>
  <si>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</si>
  <si>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</si>
  <si>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</si>
  <si>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</si>
  <si>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</si>
  <si>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</si>
  <si>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</si>
  <si>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</si>
  <si>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</si>
  <si>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</si>
  <si>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</si>
  <si>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</si>
  <si>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</si>
  <si>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</si>
  <si>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</si>
  <si>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</si>
  <si>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</si>
  <si>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</si>
  <si>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</si>
  <si>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</si>
  <si>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</si>
  <si>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</si>
  <si>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</si>
  <si>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</si>
  <si>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</si>
  <si>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</si>
  <si>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</si>
  <si>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</si>
  <si>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</si>
  <si>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</si>
  <si>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</si>
  <si>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</si>
  <si>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</si>
  <si>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</si>
  <si>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</si>
  <si>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</si>
  <si>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</si>
  <si>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</si>
  <si>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</si>
  <si>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</si>
  <si>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</si>
  <si>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</si>
  <si>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</si>
  <si>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</si>
  <si>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</si>
  <si>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</si>
  <si>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</si>
  <si>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</si>
  <si>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</si>
  <si>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</si>
  <si>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</si>
  <si>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</si>
  <si>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</si>
  <si>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</si>
  <si>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</si>
  <si>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</si>
  <si>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</si>
  <si>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</si>
  <si>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</si>
  <si>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</si>
  <si>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</si>
  <si>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</si>
  <si>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</si>
  <si>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</si>
  <si>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</si>
  <si>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</si>
  <si>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</si>
  <si>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</si>
  <si>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</si>
  <si>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</si>
  <si>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</si>
  <si>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</si>
  <si>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</si>
  <si>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</si>
  <si>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</si>
  <si>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</si>
  <si>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</si>
  <si>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</si>
  <si>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</si>
  <si>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</si>
  <si>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</si>
  <si>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</si>
  <si>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</si>
  <si>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</si>
  <si>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</si>
  <si>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</si>
  <si>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</si>
  <si>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</si>
  <si>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</si>
  <si>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</si>
  <si>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</si>
  <si>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</si>
  <si>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</si>
  <si>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</si>
  <si>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</si>
  <si>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</si>
  <si>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</si>
  <si>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</si>
  <si>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</si>
  <si>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</si>
  <si>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</si>
  <si>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</si>
  <si>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</si>
  <si>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</si>
  <si>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</si>
  <si>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</si>
  <si>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</si>
  <si>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</si>
  <si>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</si>
  <si>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</si>
  <si>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</si>
  <si>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</si>
  <si>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</si>
  <si>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</si>
  <si>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</si>
  <si>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</si>
  <si>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</si>
  <si>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</si>
  <si>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</si>
  <si>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</si>
  <si>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</si>
  <si>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</si>
  <si>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</si>
  <si>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</si>
  <si>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</si>
  <si>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</si>
  <si>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</si>
  <si>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</si>
  <si>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</si>
  <si>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</si>
  <si>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</si>
  <si>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</si>
  <si>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</si>
  <si>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</si>
  <si>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</si>
  <si>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</si>
  <si>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</si>
  <si>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</si>
  <si>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</si>
  <si>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</si>
  <si>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</si>
  <si>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</si>
  <si>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</si>
  <si>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</si>
  <si>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</si>
  <si>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</si>
  <si>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</si>
  <si>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</si>
  <si>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</si>
  <si>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</si>
  <si>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</si>
  <si>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</si>
  <si>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</si>
  <si>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</si>
  <si>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</si>
  <si>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</si>
  <si>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</si>
  <si>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</si>
  <si>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</si>
  <si>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</si>
  <si>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</si>
  <si>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</si>
  <si>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</si>
  <si>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</si>
  <si>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</si>
  <si>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</si>
  <si>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</si>
  <si>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</si>
  <si>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</si>
  <si>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</si>
  <si>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</si>
  <si>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</si>
  <si>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</si>
  <si>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</si>
  <si>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</si>
  <si>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</si>
  <si>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</si>
  <si>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</si>
  <si>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</si>
  <si>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</si>
  <si>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</si>
  <si>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</si>
  <si>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</si>
  <si>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</si>
  <si>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</si>
  <si>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</si>
  <si>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</si>
  <si>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</si>
  <si>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</si>
  <si>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</si>
  <si>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</si>
  <si>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</si>
  <si>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</si>
  <si>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</si>
  <si>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</si>
  <si>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</si>
  <si>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</si>
  <si>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</si>
  <si>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</si>
  <si>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</si>
  <si>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</si>
  <si>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</si>
  <si>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</si>
  <si>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</si>
  <si>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</si>
  <si>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</si>
  <si>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</si>
  <si>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</si>
  <si>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</si>
  <si>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</si>
  <si>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</si>
  <si>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</si>
  <si>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</si>
  <si>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</si>
  <si>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</si>
  <si>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</si>
  <si>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</si>
  <si>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</si>
  <si>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</si>
  <si>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</si>
  <si>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</si>
  <si>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</si>
  <si>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</si>
  <si>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</si>
  <si>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</si>
  <si>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</si>
  <si>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</si>
  <si>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</si>
  <si>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</si>
  <si>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</si>
  <si>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</si>
  <si>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</si>
  <si>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</si>
  <si>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</si>
  <si>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</si>
  <si>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</si>
  <si>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</si>
  <si>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</si>
  <si>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</si>
  <si>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</si>
  <si>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</si>
  <si>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</si>
  <si>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</si>
  <si>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</si>
  <si>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</si>
  <si>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</si>
  <si>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</si>
  <si>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</si>
  <si>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</si>
  <si>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</si>
  <si>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</si>
  <si>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</si>
  <si>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</si>
  <si>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</si>
  <si>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</si>
  <si>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</si>
  <si>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</si>
  <si>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</si>
  <si>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</si>
  <si>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</si>
  <si>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</si>
  <si>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</si>
  <si>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</si>
  <si>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</si>
  <si>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</si>
  <si>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</si>
  <si>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</si>
  <si>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</si>
  <si>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</si>
  <si>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</si>
  <si>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</si>
  <si>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</si>
  <si>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</si>
  <si>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</si>
  <si>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</si>
  <si>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</si>
  <si>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</si>
  <si>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</si>
  <si>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</si>
  <si>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</si>
  <si>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</si>
  <si>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</si>
  <si>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</si>
  <si>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</si>
  <si>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</si>
  <si>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</si>
  <si>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</si>
  <si>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</si>
  <si>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</si>
  <si>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</si>
  <si>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</si>
  <si>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</si>
  <si>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</si>
  <si>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</si>
  <si>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</si>
  <si>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</si>
  <si>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</si>
  <si>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</si>
  <si>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</si>
  <si>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</si>
  <si>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</si>
  <si>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</si>
  <si>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</si>
  <si>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</si>
  <si>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</si>
  <si>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</si>
  <si>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</si>
  <si>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</si>
  <si>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</si>
  <si>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</si>
  <si>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</si>
  <si>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</si>
  <si>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</si>
  <si>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</si>
  <si>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</si>
  <si>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</si>
  <si>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</si>
  <si>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</si>
  <si>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</si>
  <si>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</si>
  <si>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</si>
  <si>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</si>
  <si>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</si>
  <si>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</si>
  <si>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</si>
  <si>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</si>
  <si>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</si>
  <si>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</si>
  <si>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</si>
  <si>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</si>
  <si>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</si>
  <si>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</si>
  <si>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</si>
  <si>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</si>
  <si>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</si>
  <si>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</si>
  <si>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</si>
  <si>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</si>
  <si>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</si>
  <si>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</si>
  <si>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</si>
  <si>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</si>
  <si>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</si>
  <si>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</si>
  <si>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</si>
  <si>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</si>
  <si>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</si>
  <si>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</si>
  <si>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</si>
  <si>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</si>
  <si>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</si>
  <si>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</si>
  <si>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</si>
  <si>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</si>
  <si>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</si>
  <si>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</si>
  <si>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</si>
  <si>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</si>
  <si>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</si>
  <si>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</si>
  <si>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</si>
  <si>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</si>
  <si>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</si>
  <si>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</si>
  <si>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</si>
  <si>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</si>
  <si>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</si>
  <si>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</si>
  <si>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</si>
  <si>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</si>
  <si>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</si>
  <si>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</si>
  <si>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</si>
  <si>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</si>
  <si>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</si>
  <si>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</si>
  <si>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</si>
  <si>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</si>
  <si>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</si>
  <si>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</si>
  <si>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</si>
  <si>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</si>
  <si>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</si>
  <si>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</si>
  <si>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</si>
  <si>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</si>
  <si>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</si>
  <si>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</si>
  <si>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</si>
  <si>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</si>
  <si>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</si>
  <si>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</si>
  <si>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</si>
  <si>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</si>
  <si>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</si>
  <si>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</si>
  <si>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</si>
  <si>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</si>
  <si>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</si>
  <si>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</si>
  <si>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</si>
  <si>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</si>
  <si>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</si>
  <si>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</si>
  <si>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</si>
  <si>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</si>
  <si>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</si>
  <si>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</si>
  <si>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</si>
  <si>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</si>
  <si>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</si>
  <si>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</si>
  <si>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</si>
  <si>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</si>
  <si>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</si>
  <si>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</si>
  <si>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</si>
  <si>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</si>
  <si>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</si>
  <si>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</si>
  <si>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</si>
  <si>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</si>
  <si>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</si>
  <si>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</si>
  <si>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</si>
  <si>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</si>
  <si>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</si>
  <si>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</si>
  <si>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</si>
  <si>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</si>
  <si>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</si>
  <si>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</si>
  <si>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</si>
  <si>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</si>
  <si>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</si>
  <si>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</si>
  <si>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</si>
  <si>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</si>
  <si>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</si>
  <si>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</si>
  <si>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</si>
  <si>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</si>
  <si>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</si>
  <si>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</si>
  <si>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</si>
  <si>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</si>
  <si>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</si>
  <si>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</si>
  <si>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</si>
  <si>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</si>
  <si>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</si>
  <si>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</si>
  <si>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</si>
  <si>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</si>
  <si>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</si>
  <si>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</si>
  <si>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</si>
  <si>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</si>
  <si>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</si>
  <si>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</si>
  <si>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</si>
  <si>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</si>
  <si>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</si>
  <si>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</si>
  <si>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</si>
  <si>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</si>
  <si>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</si>
  <si>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</si>
  <si>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</si>
  <si>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</si>
  <si>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</si>
  <si>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</si>
  <si>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</si>
  <si>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</si>
  <si>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</si>
  <si>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</si>
  <si>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</si>
  <si>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</si>
  <si>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</si>
  <si>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</si>
  <si>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</si>
  <si>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</si>
  <si>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</si>
  <si>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</si>
  <si>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</si>
  <si>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</si>
  <si>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</si>
  <si>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</si>
  <si>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</si>
  <si>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</si>
  <si>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</si>
  <si>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</si>
  <si>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</si>
  <si>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</si>
  <si>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</si>
  <si>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</si>
  <si>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</si>
  <si>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</si>
  <si>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</si>
  <si>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</si>
  <si>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</si>
  <si>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</si>
  <si>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</si>
  <si>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</si>
  <si>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</si>
  <si>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</si>
  <si>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</si>
  <si>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</si>
  <si>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</si>
  <si>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</si>
  <si>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</si>
  <si>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</si>
  <si>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</si>
  <si>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</si>
  <si>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</si>
  <si>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</si>
  <si>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</si>
  <si>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</si>
  <si>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</si>
  <si>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</si>
  <si>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</si>
  <si>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</si>
  <si>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</si>
  <si>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</si>
  <si>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</si>
  <si>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</si>
  <si>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</si>
  <si>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</si>
  <si>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</si>
  <si>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</si>
  <si>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</si>
  <si>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</si>
  <si>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</si>
  <si>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</si>
  <si>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</si>
  <si>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</si>
  <si>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</si>
  <si>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</si>
  <si>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</si>
  <si>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</si>
  <si>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</si>
  <si>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</si>
  <si>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</si>
  <si>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</si>
  <si>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</si>
  <si>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</si>
  <si>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</si>
  <si>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</si>
  <si>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</si>
  <si>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</si>
  <si>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</si>
  <si>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</si>
  <si>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</si>
  <si>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</si>
  <si>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</si>
  <si>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</si>
  <si>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</si>
  <si>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</si>
  <si>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</si>
  <si>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</si>
  <si>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</si>
  <si>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</si>
  <si>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</si>
  <si>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</si>
  <si>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</si>
  <si>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</si>
  <si>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</si>
  <si>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</si>
  <si>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</si>
  <si>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</si>
  <si>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</si>
  <si>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</si>
  <si>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</si>
  <si>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</si>
  <si>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</si>
  <si>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</si>
  <si>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</si>
  <si>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</si>
  <si>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</si>
  <si>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</si>
  <si>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</si>
  <si>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</si>
  <si>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</si>
  <si>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</si>
  <si>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</si>
  <si>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</si>
  <si>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</si>
  <si>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</si>
  <si>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</si>
  <si>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</si>
  <si>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</si>
  <si>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</si>
  <si>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</si>
  <si>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</si>
  <si>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</si>
  <si>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</si>
  <si>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</si>
  <si>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</si>
  <si>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</si>
  <si>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</si>
  <si>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</si>
  <si>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</si>
  <si>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</si>
  <si>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</si>
  <si>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</si>
  <si>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</si>
  <si>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</si>
  <si>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</si>
  <si>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</si>
  <si>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</si>
  <si>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</si>
  <si>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</si>
  <si>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</si>
  <si>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</si>
  <si>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</si>
  <si>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</si>
  <si>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</si>
  <si>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</si>
  <si>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</si>
  <si>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</si>
  <si>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</si>
  <si>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</si>
  <si>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</si>
  <si>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</si>
  <si>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</si>
  <si>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</si>
  <si>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</si>
  <si>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</si>
  <si>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</si>
  <si>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</si>
  <si>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</si>
  <si>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</si>
  <si>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</si>
  <si>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</si>
  <si>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</si>
  <si>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</si>
  <si>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</si>
  <si>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</si>
  <si>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</si>
  <si>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</si>
  <si>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</si>
  <si>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</si>
  <si>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</si>
  <si>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</si>
  <si>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</si>
  <si>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</si>
  <si>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</si>
  <si>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</si>
  <si>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</si>
  <si>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</si>
  <si>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</si>
  <si>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</si>
  <si>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</si>
  <si>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</si>
  <si>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</si>
  <si>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</si>
  <si>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</si>
  <si>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</si>
  <si>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</si>
  <si>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</si>
  <si>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</si>
  <si>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</si>
  <si>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</si>
  <si>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</si>
  <si>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</si>
  <si>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</si>
  <si>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</si>
  <si>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</si>
  <si>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</si>
  <si>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</si>
  <si>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</si>
  <si>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</si>
  <si>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</si>
  <si>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</si>
  <si>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</si>
  <si>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</si>
  <si>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</si>
  <si>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</si>
  <si>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</si>
  <si>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</si>
  <si>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</si>
  <si>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</si>
  <si>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</si>
  <si>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</si>
  <si>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</si>
  <si>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</si>
  <si>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</si>
  <si>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</si>
  <si>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</si>
  <si>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</si>
  <si>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</si>
  <si>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</si>
  <si>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</si>
  <si>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</si>
  <si>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</si>
  <si>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</si>
  <si>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</si>
  <si>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</si>
  <si>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</si>
  <si>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</si>
  <si>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</si>
  <si>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</si>
  <si>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</si>
  <si>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</si>
  <si>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</si>
  <si>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</si>
  <si>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</si>
  <si>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</si>
  <si>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</si>
  <si>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</si>
  <si>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</si>
  <si>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</si>
  <si>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</si>
  <si>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</si>
  <si>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</si>
  <si>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</si>
  <si>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</si>
  <si>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</si>
  <si>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</si>
  <si>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</si>
  <si>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</si>
  <si>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</si>
  <si>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</si>
  <si>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</si>
  <si>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</si>
  <si>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</si>
  <si>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</si>
  <si>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</si>
  <si>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</si>
  <si>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</si>
  <si>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</si>
  <si>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</si>
  <si>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</si>
  <si>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</si>
  <si>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</si>
  <si>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</si>
  <si>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</si>
  <si>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</si>
  <si>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</si>
  <si>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</si>
  <si>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</si>
  <si>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</si>
  <si>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</si>
  <si>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</si>
  <si>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</si>
  <si>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</si>
  <si>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</si>
  <si>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</si>
  <si>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</si>
  <si>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</si>
  <si>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</si>
  <si>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</si>
  <si>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</si>
  <si>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</si>
  <si>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</si>
  <si>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</si>
  <si>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</si>
  <si>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</si>
  <si>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</si>
  <si>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</si>
  <si>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</si>
  <si>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</si>
  <si>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</si>
  <si>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</si>
  <si>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</si>
  <si>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</si>
  <si>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</si>
  <si>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</si>
  <si>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</si>
  <si>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</si>
  <si>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</si>
  <si>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</si>
  <si>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</si>
  <si>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</si>
  <si>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</si>
  <si>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</si>
  <si>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</si>
  <si>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</si>
  <si>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</si>
  <si>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</si>
  <si>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</si>
  <si>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</si>
  <si>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</si>
  <si>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</si>
  <si>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</si>
  <si>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</si>
  <si>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</si>
  <si>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</si>
  <si>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</si>
  <si>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</si>
  <si>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</si>
  <si>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</si>
  <si>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</si>
  <si>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</si>
  <si>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</si>
  <si>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</si>
  <si>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</si>
  <si>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</si>
  <si>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</si>
  <si>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</si>
  <si>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</si>
  <si>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</si>
  <si>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</si>
  <si>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</si>
  <si>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</si>
  <si>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</si>
  <si>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</si>
  <si>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</si>
  <si>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</si>
  <si>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</si>
  <si>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</si>
  <si>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</si>
  <si>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</si>
  <si>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</si>
  <si>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</si>
  <si>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</si>
  <si>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</si>
  <si>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</si>
  <si>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</si>
  <si>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</si>
  <si>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</si>
  <si>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</si>
  <si>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</si>
  <si>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</si>
  <si>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</si>
  <si>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</si>
  <si>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</si>
  <si>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</si>
  <si>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</si>
  <si>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</si>
  <si>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</si>
  <si>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</si>
  <si>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</si>
  <si>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</si>
  <si>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</si>
  <si>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</si>
  <si>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</si>
  <si>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</si>
  <si>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</si>
  <si>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</si>
  <si>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</si>
  <si>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</si>
  <si>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</si>
  <si>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</si>
  <si>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</si>
  <si>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</si>
  <si>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</si>
  <si>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</si>
  <si>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</si>
  <si>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</si>
  <si>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</si>
  <si>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</si>
  <si>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</si>
  <si>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</si>
  <si>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</si>
  <si>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</si>
  <si>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</si>
  <si>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</si>
  <si>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</si>
  <si>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</si>
  <si>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</si>
  <si>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</si>
  <si>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</si>
  <si>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</si>
  <si>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</si>
  <si>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</si>
  <si>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</si>
  <si>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</si>
  <si>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</si>
  <si>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</si>
  <si>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</si>
  <si>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</si>
  <si>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</si>
  <si>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</si>
  <si>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</si>
  <si>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</si>
  <si>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</si>
  <si>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</si>
  <si>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</si>
  <si>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</si>
  <si>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</si>
  <si>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</si>
  <si>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</si>
  <si>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</si>
  <si>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</si>
  <si>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</si>
  <si>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</si>
  <si>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</si>
  <si>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</si>
  <si>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</si>
  <si>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</si>
  <si>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</si>
  <si>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</si>
  <si>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</si>
  <si>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</si>
  <si>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</si>
  <si>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</si>
  <si>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</si>
  <si>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</si>
  <si>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</si>
  <si>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</si>
  <si>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</si>
  <si>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</si>
  <si>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</si>
  <si>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</si>
  <si>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</si>
  <si>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</si>
  <si>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</si>
  <si>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</si>
  <si>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</si>
  <si>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</si>
  <si>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</si>
  <si>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</si>
  <si>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</si>
  <si>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</si>
  <si>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</si>
  <si>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</si>
  <si>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</si>
  <si>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</si>
  <si>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</si>
  <si>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</si>
  <si>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</si>
  <si>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</si>
  <si>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</si>
  <si>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</si>
  <si>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</si>
  <si>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</si>
  <si>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</si>
  <si>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</si>
  <si>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</si>
  <si>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</si>
  <si>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</si>
  <si>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</si>
  <si>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</si>
  <si>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</si>
  <si>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</si>
  <si>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</si>
  <si>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</si>
  <si>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</si>
  <si>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</si>
  <si>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</si>
  <si>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</si>
  <si>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</si>
  <si>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</si>
  <si>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</si>
  <si>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</si>
  <si>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</si>
  <si>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</si>
  <si>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</si>
  <si>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</si>
  <si>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</si>
  <si>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</si>
  <si>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</si>
  <si>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</si>
  <si>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</si>
  <si>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</si>
  <si>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</si>
  <si>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</si>
  <si>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</si>
  <si>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</si>
  <si>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</si>
  <si>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</si>
  <si>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</si>
  <si>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</si>
  <si>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</si>
  <si>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</si>
  <si>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</si>
  <si>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</si>
  <si>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</si>
  <si>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</si>
  <si>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</si>
  <si>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</si>
  <si>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</si>
  <si>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</si>
  <si>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</si>
  <si>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</si>
  <si>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</si>
  <si>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</si>
  <si>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</si>
  <si>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</si>
  <si>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</si>
  <si>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</si>
  <si>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</si>
  <si>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</si>
  <si>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</si>
  <si>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</si>
  <si>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</si>
  <si>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</si>
  <si>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</si>
  <si>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</si>
  <si>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</si>
  <si>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</si>
  <si>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</si>
  <si>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</si>
  <si>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</si>
  <si>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</si>
  <si>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</si>
  <si>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</si>
  <si>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</si>
  <si>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</si>
  <si>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</si>
  <si>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</si>
  <si>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</si>
  <si>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</si>
  <si>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</si>
  <si>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</si>
  <si>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</si>
  <si>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</si>
  <si>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</si>
  <si>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</si>
  <si>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</si>
  <si>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</si>
  <si>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</si>
  <si>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</si>
  <si>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</si>
  <si>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</si>
  <si>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</si>
  <si>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</si>
  <si>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</si>
  <si>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</si>
  <si>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</si>
  <si>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</si>
  <si>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</si>
  <si>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</si>
  <si>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</si>
  <si>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</si>
  <si>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</si>
  <si>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</si>
  <si>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</si>
  <si>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</si>
  <si>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</si>
  <si>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</si>
  <si>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</si>
  <si>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</si>
  <si>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</si>
  <si>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</si>
  <si>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</si>
  <si>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</si>
  <si>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</si>
  <si>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</si>
  <si>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</si>
  <si>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</si>
  <si>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</si>
  <si>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</si>
  <si>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</si>
  <si>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</si>
  <si>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</si>
  <si>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</si>
  <si>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</si>
  <si>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</si>
  <si>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</si>
  <si>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</si>
  <si>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</si>
  <si>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</si>
  <si>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</si>
  <si>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</si>
  <si>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</si>
  <si>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</si>
  <si>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</si>
  <si>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</si>
  <si>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</si>
  <si>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</si>
  <si>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</si>
  <si>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</si>
  <si>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</si>
  <si>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</si>
  <si>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</si>
  <si>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</si>
  <si>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</si>
  <si>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</si>
  <si>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</si>
  <si>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</si>
  <si>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</si>
  <si>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</si>
  <si>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</si>
  <si>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</si>
  <si>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</si>
  <si>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</si>
  <si>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</si>
  <si>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</si>
  <si>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</si>
  <si>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</si>
  <si>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</si>
  <si>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</si>
  <si>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</si>
  <si>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</si>
  <si>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</si>
  <si>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</si>
  <si>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</si>
  <si>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</si>
  <si>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</si>
  <si>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</si>
  <si>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</si>
  <si>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</si>
  <si>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</si>
  <si>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</si>
  <si>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</si>
  <si>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</si>
  <si>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</si>
  <si>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</si>
  <si>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</si>
  <si>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</si>
  <si>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</si>
  <si>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</si>
  <si>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</si>
  <si>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</si>
  <si>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</si>
  <si>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</si>
  <si>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</si>
  <si>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</si>
  <si>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</si>
  <si>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</si>
  <si>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</si>
  <si>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</si>
  <si>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</si>
  <si>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</si>
  <si>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</si>
  <si>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</si>
  <si>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</si>
  <si>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</si>
  <si>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</si>
  <si>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</si>
  <si>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</si>
  <si>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</si>
  <si>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</si>
  <si>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</si>
  <si>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</si>
  <si>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</si>
  <si>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</si>
  <si>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</si>
  <si>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</si>
  <si>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</si>
  <si>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</si>
  <si>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</si>
  <si>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</si>
  <si>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</si>
  <si>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</si>
  <si>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</si>
  <si>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</si>
  <si>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</si>
  <si>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</si>
  <si>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</si>
  <si>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</si>
  <si>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</si>
  <si>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</si>
  <si>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</si>
  <si>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</si>
  <si>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</si>
  <si>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</si>
  <si>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</si>
  <si>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</si>
  <si>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</si>
  <si>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</si>
  <si>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</si>
  <si>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</si>
  <si>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</si>
  <si>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</si>
  <si>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</si>
  <si>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</si>
  <si>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</si>
  <si>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</si>
  <si>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</si>
  <si>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</si>
  <si>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</si>
  <si>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</si>
  <si>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</si>
  <si>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</si>
  <si>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</si>
  <si>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</si>
  <si>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</si>
  <si>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</si>
  <si>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</si>
  <si>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</si>
  <si>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</si>
  <si>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</si>
  <si>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</si>
  <si>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</si>
  <si>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</si>
  <si>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</si>
  <si>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</si>
  <si>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</si>
  <si>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</si>
  <si>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</si>
  <si>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</si>
  <si>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</si>
  <si>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</si>
  <si>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</si>
  <si>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</si>
  <si>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</si>
  <si>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</si>
  <si>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</si>
  <si>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</si>
  <si>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</si>
  <si>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</si>
  <si>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</si>
  <si>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</si>
  <si>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</si>
  <si>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</si>
  <si>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</si>
  <si>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</si>
  <si>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</si>
  <si>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</si>
  <si>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</si>
  <si>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</si>
  <si>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</si>
  <si>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</si>
  <si>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</si>
  <si>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</si>
  <si>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</si>
  <si>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</si>
  <si>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</si>
  <si>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</si>
  <si>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</si>
  <si>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</si>
  <si>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</si>
  <si>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</si>
  <si>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</si>
  <si>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</si>
  <si>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</si>
  <si>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</si>
  <si>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</si>
  <si>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</si>
  <si>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</si>
  <si>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</si>
  <si>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</si>
  <si>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</si>
  <si>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</si>
  <si>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</si>
  <si>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</si>
  <si>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</si>
  <si>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</si>
  <si>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</si>
  <si>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</si>
  <si>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</si>
  <si>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</si>
  <si>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</si>
  <si>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</si>
  <si>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</si>
  <si>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</si>
  <si>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</si>
  <si>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</si>
  <si>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</si>
  <si>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</si>
  <si>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</si>
  <si>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</si>
  <si>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</si>
  <si>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</si>
  <si>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</si>
  <si>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</si>
  <si>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</si>
  <si>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</si>
  <si>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</si>
  <si>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</si>
  <si>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</si>
  <si>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</si>
  <si>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</si>
  <si>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</si>
  <si>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</si>
  <si>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</si>
  <si>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</si>
  <si>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</si>
  <si>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</si>
  <si>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</si>
  <si>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</si>
  <si>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</si>
  <si>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</si>
  <si>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</si>
  <si>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</si>
  <si>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</si>
  <si>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</si>
  <si>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</si>
  <si>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</si>
  <si>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</si>
  <si>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</si>
  <si>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</si>
  <si>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</si>
  <si>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</si>
  <si>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</si>
  <si>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</si>
  <si>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</si>
  <si>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</si>
  <si>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</si>
  <si>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</si>
  <si>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</si>
  <si>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</si>
  <si>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</si>
  <si>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</si>
  <si>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</si>
  <si>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</si>
  <si>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</si>
  <si>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</si>
  <si>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</si>
  <si>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</si>
  <si>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</si>
  <si>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</si>
  <si>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</si>
  <si>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</si>
  <si>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</si>
  <si>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</si>
  <si>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</si>
  <si>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</si>
  <si>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</si>
  <si>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</si>
  <si>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</si>
  <si>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</si>
  <si>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</si>
  <si>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</si>
  <si>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</si>
  <si>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</si>
  <si>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</si>
  <si>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</si>
  <si>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</si>
  <si>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</si>
  <si>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</si>
  <si>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</si>
  <si>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</si>
  <si>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</si>
  <si>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</si>
  <si>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</si>
  <si>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</si>
  <si>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</si>
  <si>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</si>
  <si>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</si>
  <si>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</si>
  <si>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</si>
  <si>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</si>
  <si>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</si>
  <si>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</si>
  <si>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</si>
  <si>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</si>
  <si>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</si>
  <si>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</si>
  <si>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</si>
  <si>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</si>
  <si>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</si>
  <si>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</si>
  <si>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</si>
  <si>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</si>
  <si>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</si>
  <si>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</si>
  <si>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</si>
  <si>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</si>
  <si>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</si>
  <si>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</si>
  <si>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</si>
  <si>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</si>
  <si>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</si>
  <si>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</si>
  <si>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</si>
  <si>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</si>
  <si>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</si>
  <si>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</si>
  <si>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</si>
  <si>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</si>
  <si>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</si>
  <si>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</si>
  <si>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</si>
  <si>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</si>
  <si>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</si>
  <si>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</si>
  <si>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</si>
  <si>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</si>
  <si>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</si>
  <si>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</si>
  <si>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</si>
  <si>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</si>
  <si>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</si>
  <si>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</si>
  <si>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</si>
  <si>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</si>
  <si>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</si>
  <si>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</si>
  <si>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</si>
  <si>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</si>
  <si>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</si>
  <si>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</si>
  <si>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</si>
  <si>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</si>
  <si>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</si>
  <si>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</si>
  <si>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</si>
  <si>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</si>
  <si>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</si>
  <si>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</si>
  <si>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</si>
  <si>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</si>
  <si>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</si>
  <si>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</si>
  <si>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</si>
  <si>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</si>
  <si>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</si>
  <si>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</si>
  <si>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</si>
  <si>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</si>
  <si>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</si>
  <si>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</si>
  <si>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</si>
  <si>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</si>
  <si>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</si>
  <si>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</si>
  <si>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</si>
  <si>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</si>
  <si>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</si>
  <si>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</si>
  <si>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</si>
  <si>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</si>
  <si>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</si>
  <si>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</si>
  <si>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</si>
  <si>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</si>
  <si>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</si>
  <si>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</si>
  <si>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</si>
  <si>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</si>
  <si>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</si>
  <si>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</si>
  <si>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</si>
  <si>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</si>
  <si>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</si>
  <si>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</si>
  <si>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</si>
  <si>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</si>
  <si>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</si>
  <si>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</si>
  <si>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</si>
  <si>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</si>
  <si>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</si>
  <si>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</si>
  <si>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</si>
  <si>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</si>
  <si>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</si>
  <si>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</si>
  <si>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</si>
  <si>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</si>
  <si>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</si>
  <si>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</si>
  <si>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</si>
  <si>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</si>
  <si>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</si>
  <si>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</si>
  <si>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</si>
  <si>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</si>
  <si>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</si>
  <si>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</si>
  <si>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</si>
  <si>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</si>
  <si>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</si>
  <si>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</si>
  <si>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</si>
  <si>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</si>
  <si>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</si>
  <si>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</si>
  <si>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</si>
  <si>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</si>
  <si>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</si>
  <si>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</si>
  <si>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</si>
  <si>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</si>
  <si>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</si>
  <si>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</si>
  <si>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</si>
  <si>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</si>
  <si>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</si>
  <si>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</si>
  <si>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</si>
  <si>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</si>
  <si>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</si>
  <si>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</si>
  <si>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</si>
  <si>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</si>
  <si>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</si>
  <si>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</si>
  <si>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</si>
  <si>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</si>
  <si>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</si>
  <si>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</si>
  <si>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</si>
  <si>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</si>
  <si>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</si>
  <si>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</si>
  <si>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</si>
  <si>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</si>
  <si>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</si>
  <si>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</si>
  <si>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</si>
  <si>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</si>
  <si>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</si>
  <si>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</si>
  <si>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</si>
  <si>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</si>
  <si>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</si>
  <si>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</si>
  <si>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</si>
  <si>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</si>
  <si>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</si>
  <si>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</si>
  <si>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</si>
  <si>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</si>
  <si>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</si>
  <si>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</si>
  <si>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</si>
  <si>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</si>
  <si>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</si>
  <si>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</si>
  <si>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</si>
  <si>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</si>
  <si>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</si>
  <si>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</si>
  <si>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</si>
  <si>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</si>
  <si>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</si>
  <si>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</si>
  <si>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</si>
  <si>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</si>
  <si>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</si>
  <si>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</si>
  <si>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</si>
  <si>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</si>
  <si>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</si>
  <si>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</si>
  <si>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</si>
  <si>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</si>
  <si>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</si>
  <si>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</si>
  <si>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</si>
  <si>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</si>
  <si>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</si>
  <si>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</si>
  <si>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</si>
  <si>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</si>
  <si>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</si>
  <si>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</si>
  <si>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</si>
  <si>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</si>
  <si>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</si>
  <si>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</si>
  <si>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</si>
  <si>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</si>
  <si>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</si>
  <si>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</si>
  <si>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</si>
  <si>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</si>
  <si>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</si>
  <si>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</si>
  <si>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</si>
  <si>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</si>
  <si>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</si>
  <si>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</si>
  <si>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</si>
  <si>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</si>
  <si>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</si>
  <si>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</si>
  <si>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</si>
  <si>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</si>
  <si>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</si>
  <si>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</si>
  <si>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</si>
  <si>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</si>
  <si>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</si>
  <si>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</si>
  <si>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</si>
  <si>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</si>
  <si>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</si>
  <si>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</si>
  <si>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</si>
  <si>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</si>
  <si>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</si>
  <si>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</si>
  <si>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</si>
  <si>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</si>
  <si>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</si>
  <si>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</si>
  <si>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</si>
  <si>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</si>
  <si>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</si>
  <si>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</si>
  <si>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</si>
  <si>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</si>
  <si>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</si>
  <si>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</si>
  <si>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</si>
  <si>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</si>
  <si>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</si>
  <si>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</si>
  <si>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</si>
  <si>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</si>
  <si>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</si>
  <si>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</si>
  <si>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</si>
  <si>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</si>
  <si>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</si>
  <si>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</si>
  <si>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</si>
  <si>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</si>
  <si>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</si>
  <si>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</si>
  <si>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</si>
  <si>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</si>
  <si>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</si>
  <si>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</si>
  <si>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</si>
  <si>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</si>
  <si>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</si>
  <si>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</si>
  <si>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</si>
  <si>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</si>
  <si>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</si>
  <si>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</si>
  <si>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</si>
  <si>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</si>
  <si>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</si>
  <si>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</si>
  <si>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</si>
  <si>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</si>
  <si>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</si>
  <si>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</si>
  <si>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</si>
  <si>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</si>
  <si>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</si>
  <si>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</si>
  <si>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</si>
  <si>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</si>
  <si>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</si>
  <si>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</si>
  <si>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</si>
  <si>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</si>
  <si>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</si>
  <si>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</si>
  <si>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</si>
  <si>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</si>
  <si>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</si>
  <si>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</si>
  <si>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</si>
  <si>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</si>
  <si>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</si>
  <si>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</si>
  <si>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</si>
  <si>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</si>
  <si>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</si>
  <si>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</si>
  <si>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</si>
  <si>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</si>
  <si>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</si>
  <si>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</si>
  <si>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</si>
  <si>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</si>
  <si>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</si>
  <si>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</si>
  <si>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</si>
  <si>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</si>
  <si>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</si>
  <si>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</si>
  <si>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</si>
  <si>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</si>
  <si>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</si>
  <si>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</si>
  <si>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</si>
  <si>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</si>
  <si>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</si>
  <si>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</si>
  <si>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</si>
  <si>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</si>
  <si>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</si>
  <si>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</si>
  <si>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</si>
  <si>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</si>
  <si>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</si>
  <si>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</si>
  <si>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</si>
  <si>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</si>
  <si>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</si>
  <si>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</si>
  <si>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</si>
  <si>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</si>
  <si>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</si>
  <si>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</si>
  <si>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</si>
  <si>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</si>
  <si>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</si>
  <si>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</si>
  <si>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</si>
  <si>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</si>
  <si>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</si>
  <si>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</si>
  <si>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</si>
  <si>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</si>
  <si>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</si>
  <si>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</si>
  <si>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</si>
  <si>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</si>
  <si>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</si>
  <si>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</si>
  <si>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</si>
  <si>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</si>
  <si>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</si>
  <si>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</si>
  <si>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</si>
  <si>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</si>
  <si>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</si>
  <si>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</si>
  <si>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</si>
  <si>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</si>
  <si>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</si>
  <si>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</si>
  <si>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</si>
  <si>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</si>
  <si>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</si>
  <si>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</si>
  <si>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</si>
  <si>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</si>
  <si>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</si>
  <si>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</si>
  <si>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</si>
  <si>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</si>
  <si>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</si>
  <si>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</si>
  <si>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</si>
  <si>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</si>
  <si>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</si>
  <si>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</si>
  <si>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</si>
  <si>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</si>
  <si>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</si>
  <si>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</si>
  <si>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</si>
  <si>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</si>
  <si>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</si>
  <si>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</si>
  <si>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</si>
  <si>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</si>
  <si>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</si>
  <si>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</si>
  <si>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</si>
  <si>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</si>
  <si>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</si>
  <si>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</si>
  <si>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</si>
  <si>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</si>
  <si>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</si>
  <si>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</si>
  <si>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</si>
  <si>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</si>
  <si>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</si>
  <si>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</si>
  <si>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</si>
  <si>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</si>
  <si>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</si>
  <si>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</si>
  <si>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</si>
  <si>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</si>
  <si>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</si>
  <si>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</si>
  <si>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</si>
  <si>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</si>
  <si>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</si>
  <si>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</si>
  <si>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</si>
  <si>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</si>
  <si>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</si>
  <si>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</si>
  <si>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</si>
  <si>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</si>
  <si>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</si>
  <si>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</si>
  <si>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</si>
  <si>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</si>
  <si>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</si>
  <si>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</si>
  <si>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</si>
  <si>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</si>
  <si>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</si>
  <si>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</si>
  <si>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</si>
  <si>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</si>
  <si>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</si>
  <si>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</si>
  <si>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</si>
  <si>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</si>
  <si>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</si>
  <si>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</si>
  <si>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</si>
  <si>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</si>
  <si>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</si>
  <si>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</si>
  <si>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</si>
  <si>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</si>
  <si>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</si>
  <si>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</si>
  <si>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</si>
  <si>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</si>
  <si>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</si>
  <si>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</si>
  <si>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</si>
  <si>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</si>
  <si>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</si>
  <si>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</si>
  <si>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</si>
  <si>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</si>
  <si>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</si>
  <si>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</si>
  <si>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</si>
  <si>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</si>
  <si>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</si>
  <si>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</si>
  <si>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</si>
  <si>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</si>
  <si>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</si>
  <si>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</si>
  <si>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</si>
  <si>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</si>
  <si>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</si>
  <si>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</si>
  <si>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</si>
  <si>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</si>
  <si>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</si>
  <si>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</si>
  <si>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</si>
  <si>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</si>
  <si>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</si>
  <si>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</si>
  <si>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</si>
  <si>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</si>
  <si>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</si>
  <si>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</si>
  <si>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</si>
  <si>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</si>
  <si>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</si>
  <si>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</si>
  <si>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</si>
  <si>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</si>
  <si>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</si>
  <si>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</si>
  <si>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</si>
  <si>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</si>
  <si>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</si>
  <si>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</si>
  <si>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</si>
  <si>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</si>
  <si>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</si>
  <si>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</si>
  <si>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</si>
  <si>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</si>
  <si>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</si>
  <si>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</si>
  <si>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</si>
  <si>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</si>
  <si>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</si>
  <si>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</si>
  <si>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</si>
  <si>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</si>
  <si>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</si>
  <si>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</si>
  <si>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</si>
  <si>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</si>
  <si>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</si>
  <si>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</si>
  <si>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</si>
  <si>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</si>
  <si>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</si>
  <si>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</si>
  <si>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</si>
  <si>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</si>
  <si>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</si>
  <si>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</si>
  <si>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</si>
  <si>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</si>
  <si>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</si>
  <si>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</si>
  <si>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</si>
  <si>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</si>
  <si>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</si>
  <si>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</si>
  <si>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</si>
  <si>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</si>
  <si>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</si>
  <si>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</si>
  <si>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</si>
  <si>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</si>
  <si>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</si>
  <si>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</si>
  <si>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</si>
  <si>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</si>
  <si>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</si>
  <si>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</si>
  <si>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</si>
  <si>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</si>
  <si>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</si>
  <si>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</si>
  <si>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</si>
  <si>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</si>
  <si>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</si>
  <si>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</si>
  <si>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</si>
  <si>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</si>
  <si>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</si>
  <si>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</si>
  <si>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</si>
  <si>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</si>
  <si>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</si>
  <si>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</si>
  <si>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</si>
  <si>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</si>
  <si>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</si>
  <si>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</si>
  <si>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</si>
  <si>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</si>
  <si>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</si>
  <si>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</si>
  <si>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</si>
  <si>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</si>
  <si>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</si>
  <si>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</si>
  <si>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</si>
  <si>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</si>
  <si>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</si>
  <si>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</si>
  <si>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</si>
  <si>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</si>
  <si>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</si>
  <si>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</si>
  <si>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</si>
  <si>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</si>
  <si>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</si>
  <si>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</si>
  <si>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</si>
  <si>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</si>
  <si>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</si>
  <si>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</si>
  <si>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</si>
  <si>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</si>
  <si>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</si>
  <si>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</si>
  <si>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</si>
  <si>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</si>
  <si>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</si>
  <si>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</si>
  <si>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</si>
  <si>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</si>
  <si>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</si>
  <si>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</si>
  <si>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</si>
  <si>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</si>
  <si>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</si>
  <si>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</si>
  <si>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</si>
  <si>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</si>
  <si>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</si>
  <si>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</si>
  <si>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</si>
  <si>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</si>
  <si>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</si>
  <si>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</si>
  <si>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</si>
  <si>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</si>
  <si>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</si>
  <si>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</si>
  <si>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</si>
  <si>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</si>
  <si>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</si>
  <si>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</si>
  <si>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</si>
  <si>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</si>
  <si>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</si>
  <si>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</si>
  <si>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</si>
  <si>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</si>
  <si>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</si>
  <si>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</si>
  <si>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</si>
  <si>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</si>
  <si>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</si>
  <si>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</si>
  <si>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</si>
  <si>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</si>
  <si>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</si>
  <si>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</si>
  <si>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</si>
  <si>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</si>
  <si>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</si>
  <si>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</si>
  <si>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</si>
  <si>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</si>
  <si>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</si>
  <si>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</si>
  <si>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</si>
  <si>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</si>
  <si>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</si>
  <si>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</si>
  <si>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</si>
  <si>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</si>
  <si>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</si>
  <si>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</si>
  <si>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</si>
  <si>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</si>
  <si>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</si>
  <si>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</si>
  <si>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</si>
  <si>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</si>
  <si>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</si>
  <si>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</si>
  <si>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</si>
  <si>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</si>
  <si>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</si>
  <si>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</si>
  <si>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</si>
  <si>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</si>
  <si>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</si>
  <si>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</si>
  <si>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</si>
  <si>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</si>
  <si>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</si>
  <si>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</si>
  <si>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</si>
  <si>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</si>
  <si>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</si>
  <si>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</si>
  <si>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</si>
  <si>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</si>
  <si>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</si>
  <si>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</si>
  <si>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</si>
  <si>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</si>
  <si>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</si>
  <si>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</si>
  <si>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</si>
  <si>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</si>
  <si>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</si>
  <si>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</si>
  <si>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</si>
  <si>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</si>
  <si>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</si>
  <si>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</si>
  <si>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</si>
  <si>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</si>
  <si>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</si>
  <si>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</si>
  <si>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</si>
  <si>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</si>
  <si>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</si>
  <si>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</si>
  <si>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</si>
  <si>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</si>
  <si>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</si>
  <si>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</si>
  <si>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</si>
  <si>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</si>
  <si>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</si>
  <si>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</si>
  <si>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</si>
  <si>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</si>
  <si>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</si>
  <si>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</si>
  <si>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</si>
  <si>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</si>
  <si>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</si>
  <si>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</si>
  <si>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</si>
  <si>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</si>
  <si>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</si>
  <si>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</si>
  <si>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</si>
  <si>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</si>
  <si>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</si>
  <si>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</si>
  <si>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</si>
  <si>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</si>
  <si>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</si>
  <si>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</si>
  <si>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</si>
  <si>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</si>
  <si>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</si>
  <si>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</si>
  <si>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</si>
  <si>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</si>
  <si>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</si>
  <si>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</si>
  <si>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</si>
  <si>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</si>
  <si>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</si>
  <si>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</si>
  <si>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</si>
  <si>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</si>
  <si>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</si>
  <si>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</si>
  <si>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</si>
  <si>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</si>
  <si>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</si>
  <si>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</si>
  <si>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</si>
  <si>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</si>
  <si>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</si>
  <si>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</si>
  <si>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</si>
  <si>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</si>
  <si>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</si>
  <si>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</si>
  <si>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</si>
  <si>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</si>
  <si>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</si>
  <si>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</si>
  <si>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</si>
  <si>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</si>
  <si>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</si>
  <si>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</si>
  <si>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</si>
  <si>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</si>
  <si>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</si>
  <si>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</si>
  <si>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</si>
  <si>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</si>
  <si>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</si>
  <si>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</si>
  <si>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</si>
  <si>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</si>
  <si>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</si>
  <si>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</si>
  <si>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</si>
  <si>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</si>
  <si>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</si>
  <si>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</si>
  <si>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</si>
  <si>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</si>
  <si>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</si>
  <si>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</si>
  <si>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</si>
  <si>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</si>
  <si>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</si>
  <si>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</si>
  <si>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</si>
  <si>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</si>
  <si>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</si>
  <si>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</si>
  <si>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</si>
  <si>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</si>
  <si>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</si>
  <si>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</si>
  <si>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</si>
  <si>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</si>
  <si>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</si>
  <si>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</si>
  <si>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</si>
  <si>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</si>
  <si>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</si>
  <si>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</si>
  <si>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</si>
  <si>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</si>
  <si>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</si>
  <si>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</si>
  <si>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</si>
  <si>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</si>
  <si>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</si>
  <si>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</si>
  <si>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</si>
  <si>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</si>
  <si>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</si>
  <si>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</si>
  <si>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</si>
  <si>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</si>
  <si>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</si>
  <si>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</si>
  <si>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</si>
  <si>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</si>
  <si>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</si>
  <si>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</si>
  <si>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</si>
  <si>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</si>
  <si>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</si>
  <si>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</si>
  <si>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</si>
  <si>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</si>
  <si>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</si>
  <si>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</si>
  <si>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</si>
  <si>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</si>
  <si>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</si>
  <si>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</si>
  <si>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</si>
  <si>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</si>
  <si>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</si>
  <si>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</si>
  <si>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</si>
  <si>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</si>
  <si>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</si>
  <si>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</si>
  <si>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</si>
  <si>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</si>
  <si>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</si>
  <si>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</si>
  <si>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</si>
  <si>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</si>
  <si>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</si>
  <si>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</si>
  <si>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</si>
  <si>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</si>
  <si>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</si>
  <si>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</si>
  <si>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</si>
  <si>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</si>
  <si>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</si>
  <si>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</si>
  <si>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</si>
  <si>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</si>
  <si>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</si>
  <si>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</si>
  <si>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</si>
  <si>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</si>
  <si>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</si>
  <si>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</si>
  <si>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</si>
  <si>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</si>
  <si>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</si>
  <si>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</si>
  <si>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</si>
  <si>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</si>
  <si>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</si>
  <si>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</si>
  <si>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</si>
  <si>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</si>
  <si>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</si>
  <si>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</si>
  <si>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</si>
  <si>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</si>
  <si>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</si>
  <si>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</si>
  <si>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</si>
  <si>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</si>
  <si>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</si>
  <si>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</si>
  <si>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</si>
  <si>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</si>
  <si>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</si>
  <si>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</si>
  <si>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</si>
  <si>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</si>
  <si>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</si>
  <si>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</si>
  <si>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</si>
  <si>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</si>
  <si>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</si>
  <si>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</si>
  <si>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</si>
  <si>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</si>
  <si>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</si>
  <si>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</si>
  <si>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</si>
  <si>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</si>
  <si>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</si>
  <si>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</si>
  <si>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</si>
  <si>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</si>
  <si>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</si>
  <si>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</si>
  <si>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</si>
  <si>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</si>
  <si>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</si>
  <si>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</si>
  <si>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</si>
  <si>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</si>
  <si>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</si>
  <si>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</si>
  <si>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</si>
  <si>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</si>
  <si>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</si>
  <si>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</si>
  <si>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</si>
  <si>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</si>
  <si>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</si>
  <si>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</si>
  <si>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</si>
  <si>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</si>
  <si>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</si>
  <si>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</si>
  <si>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</si>
  <si>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</si>
  <si>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</si>
  <si>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</si>
  <si>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</si>
  <si>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</si>
  <si>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</si>
  <si>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</si>
  <si>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</si>
  <si>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</si>
  <si>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</si>
  <si>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</si>
  <si>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</si>
  <si>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</si>
  <si>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</si>
  <si>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</si>
  <si>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</si>
  <si>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</si>
  <si>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</si>
  <si>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</si>
  <si>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</si>
  <si>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</si>
  <si>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</si>
  <si>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</si>
  <si>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</si>
  <si>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</si>
  <si>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</si>
  <si>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</si>
  <si>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</si>
  <si>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</si>
  <si>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</si>
  <si>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</si>
  <si>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</si>
  <si>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</si>
  <si>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</si>
  <si>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</si>
  <si>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</si>
  <si>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</si>
  <si>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</si>
  <si>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</si>
  <si>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</si>
  <si>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</si>
  <si>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</si>
  <si>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</si>
  <si>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</si>
  <si>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</si>
  <si>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</si>
  <si>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</si>
  <si>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</si>
  <si>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</si>
  <si>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</si>
  <si>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</si>
  <si>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</si>
  <si>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</si>
  <si>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</si>
  <si>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</si>
  <si>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</si>
  <si>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</si>
  <si>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</si>
  <si>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</si>
  <si>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</si>
  <si>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</si>
  <si>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</si>
  <si>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</si>
  <si>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</si>
  <si>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</si>
  <si>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</si>
  <si>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</si>
  <si>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</si>
  <si>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</si>
  <si>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</si>
  <si>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</si>
  <si>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</si>
  <si>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</si>
  <si>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</si>
  <si>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</si>
  <si>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</si>
  <si>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</si>
  <si>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</si>
  <si>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</si>
  <si>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</si>
  <si>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</si>
  <si>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</si>
  <si>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</si>
  <si>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</si>
  <si>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</si>
  <si>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</si>
  <si>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</si>
  <si>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</si>
  <si>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</si>
  <si>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</si>
  <si>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</si>
  <si>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</si>
  <si>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</si>
  <si>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</si>
  <si>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</si>
  <si>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</si>
  <si>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</si>
  <si>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</si>
  <si>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</si>
  <si>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</si>
  <si>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</si>
  <si>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</si>
  <si>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</si>
  <si>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</si>
  <si>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</si>
  <si>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</si>
  <si>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</si>
  <si>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</si>
  <si>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</si>
  <si>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</si>
  <si>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</si>
  <si>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</si>
  <si>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</si>
  <si>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</si>
  <si>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</si>
  <si>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</si>
  <si>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</si>
  <si>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</si>
  <si>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</si>
  <si>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</si>
  <si>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</si>
  <si>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</si>
  <si>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</si>
  <si>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</si>
  <si>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</si>
  <si>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</si>
  <si>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</si>
  <si>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</si>
  <si>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</si>
  <si>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</si>
  <si>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</si>
  <si>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</si>
  <si>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</si>
  <si>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</si>
  <si>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</si>
  <si>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</si>
  <si>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</si>
  <si>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</si>
  <si>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</si>
  <si>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</si>
  <si>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</si>
  <si>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</si>
  <si>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</si>
  <si>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</si>
  <si>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</si>
  <si>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</si>
  <si>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</si>
  <si>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</si>
  <si>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</si>
  <si>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</si>
  <si>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</si>
  <si>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</si>
  <si>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</si>
  <si>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</si>
  <si>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</si>
  <si>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</si>
  <si>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</si>
  <si>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</si>
  <si>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</si>
  <si>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</si>
  <si>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</si>
  <si>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</si>
  <si>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</si>
  <si>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</si>
  <si>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</si>
  <si>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</si>
  <si>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</si>
  <si>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</si>
  <si>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</si>
  <si>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</si>
  <si>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</si>
  <si>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</si>
  <si>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</si>
  <si>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</si>
  <si>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</si>
  <si>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</si>
  <si>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</si>
  <si>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</si>
  <si>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</si>
  <si>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</si>
  <si>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</si>
  <si>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</si>
  <si>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</si>
  <si>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</si>
  <si>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</si>
  <si>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</si>
  <si>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</si>
  <si>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</si>
  <si>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</si>
  <si>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</si>
  <si>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</si>
  <si>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</si>
  <si>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</si>
  <si>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</si>
  <si>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</si>
  <si>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</si>
  <si>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</si>
  <si>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</si>
  <si>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</si>
  <si>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</si>
  <si>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</si>
  <si>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</si>
  <si>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</si>
  <si>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</si>
  <si>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</si>
  <si>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</si>
  <si>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</si>
  <si>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</si>
  <si>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</si>
  <si>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</si>
  <si>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</si>
  <si>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</si>
  <si>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</si>
  <si>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</si>
  <si>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</si>
  <si>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</si>
  <si>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</si>
  <si>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</si>
  <si>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</si>
  <si>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</si>
  <si>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</si>
  <si>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</si>
  <si>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</si>
  <si>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</si>
  <si>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</si>
  <si>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</si>
  <si>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</si>
  <si>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</si>
  <si>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</si>
  <si>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</si>
  <si>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</si>
  <si>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</si>
  <si>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</si>
  <si>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</si>
  <si>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</si>
  <si>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</si>
  <si>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</si>
  <si>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</si>
  <si>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</si>
  <si>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</si>
  <si>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</si>
  <si>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</si>
  <si>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</si>
  <si>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</si>
  <si>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</si>
  <si>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</si>
  <si>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</si>
  <si>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</si>
  <si>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</si>
  <si>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</si>
  <si>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</si>
  <si>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</si>
  <si>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</si>
  <si>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</si>
  <si>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</si>
  <si>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</si>
  <si>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</si>
  <si>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</si>
  <si>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</si>
  <si>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</si>
  <si>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</si>
  <si>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</si>
  <si>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</si>
  <si>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</si>
  <si>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</si>
  <si>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</si>
  <si>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</si>
  <si>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</si>
  <si>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</si>
  <si>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</si>
  <si>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</si>
  <si>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</si>
  <si>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</si>
  <si>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</si>
  <si>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</si>
  <si>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</si>
  <si>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</si>
  <si>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</si>
  <si>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</si>
  <si>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</si>
  <si>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</si>
  <si>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</si>
  <si>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</si>
  <si>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</si>
  <si>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</si>
  <si>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</si>
  <si>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</si>
  <si>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</si>
  <si>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</si>
  <si>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</si>
  <si>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</si>
  <si>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</si>
  <si>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</si>
  <si>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</si>
  <si>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</si>
  <si>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</si>
  <si>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</si>
  <si>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</si>
  <si>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</si>
  <si>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</si>
  <si>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</si>
  <si>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</si>
  <si>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</si>
  <si>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</si>
  <si>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</si>
  <si>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</si>
  <si>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</si>
  <si>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</si>
  <si>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</si>
  <si>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</si>
  <si>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</si>
  <si>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</si>
  <si>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</si>
  <si>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</si>
  <si>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</si>
  <si>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</si>
  <si>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</si>
  <si>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</si>
  <si>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</si>
  <si>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</si>
  <si>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</si>
  <si>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</si>
  <si>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</si>
  <si>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</si>
  <si>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</si>
  <si>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</si>
  <si>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</si>
  <si>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</si>
  <si>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</si>
  <si>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</si>
  <si>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</si>
  <si>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</si>
  <si>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</si>
  <si>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</si>
  <si>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</si>
  <si>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</si>
  <si>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</si>
  <si>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</si>
  <si>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</si>
  <si>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</si>
  <si>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</si>
  <si>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</si>
  <si>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</si>
  <si>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</si>
  <si>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</si>
  <si>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</si>
  <si>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</si>
  <si>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</si>
  <si>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</si>
  <si>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</si>
  <si>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</si>
  <si>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</si>
  <si>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</si>
  <si>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</si>
  <si>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</si>
  <si>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</si>
  <si>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</si>
  <si>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</si>
  <si>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</si>
  <si>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</si>
  <si>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</si>
  <si>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</si>
  <si>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</si>
  <si>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</si>
  <si>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</si>
  <si>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</si>
  <si>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</si>
  <si>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</si>
  <si>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</si>
  <si>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</si>
  <si>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</si>
  <si>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</si>
  <si>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</si>
  <si>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</si>
  <si>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</si>
  <si>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</si>
  <si>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</si>
  <si>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</si>
  <si>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</si>
  <si>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</si>
  <si>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</si>
  <si>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</si>
  <si>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</si>
  <si>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</si>
  <si>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</si>
  <si>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</si>
  <si>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</si>
  <si>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</si>
  <si>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</si>
  <si>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</si>
  <si>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</si>
  <si>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</si>
  <si>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</si>
  <si>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</si>
  <si>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</si>
  <si>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</si>
  <si>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</si>
  <si>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</si>
  <si>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</si>
  <si>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</si>
  <si>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</si>
  <si>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</si>
  <si>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</si>
  <si>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</si>
  <si>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</si>
  <si>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</si>
  <si>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</si>
  <si>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</si>
  <si>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</si>
  <si>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</si>
  <si>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</si>
  <si>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</si>
  <si>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</si>
  <si>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</si>
  <si>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</si>
  <si>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</si>
  <si>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</si>
  <si>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</si>
  <si>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</si>
  <si>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</si>
  <si>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</si>
  <si>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</si>
  <si>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</si>
  <si>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</si>
  <si>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</si>
  <si>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</si>
  <si>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</si>
  <si>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</si>
  <si>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</si>
  <si>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</si>
  <si>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</si>
  <si>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</si>
  <si>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</si>
  <si>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</si>
  <si>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</si>
  <si>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</si>
  <si>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</si>
  <si>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</si>
  <si>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</si>
  <si>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</si>
  <si>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</si>
  <si>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</si>
  <si>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</si>
  <si>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</si>
  <si>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</si>
  <si>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</si>
  <si>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</si>
  <si>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</si>
  <si>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</si>
  <si>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</si>
  <si>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</si>
  <si>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</si>
  <si>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</si>
  <si>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</si>
  <si>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</si>
  <si>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</si>
  <si>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</si>
  <si>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</si>
  <si>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</si>
  <si>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</si>
  <si>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</si>
  <si>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</si>
  <si>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</si>
  <si>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</si>
  <si>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</si>
  <si>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</si>
  <si>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</si>
  <si>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</si>
  <si>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</si>
  <si>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</si>
  <si>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</si>
  <si>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</si>
  <si>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</si>
  <si>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</si>
  <si>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</si>
  <si>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</si>
  <si>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</si>
  <si>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</si>
  <si>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</si>
  <si>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</si>
  <si>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</si>
  <si>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</si>
  <si>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</si>
  <si>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</si>
  <si>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</si>
  <si>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</si>
  <si>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</si>
  <si>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</si>
  <si>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</si>
  <si>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</si>
  <si>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</si>
  <si>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</si>
  <si>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</si>
  <si>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</si>
  <si>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</si>
  <si>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</si>
  <si>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</si>
  <si>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</si>
  <si>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</si>
  <si>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</si>
  <si>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</si>
  <si>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</si>
  <si>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</si>
  <si>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</si>
  <si>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</si>
  <si>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</si>
  <si>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</si>
  <si>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</si>
  <si>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</si>
  <si>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</si>
  <si>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</si>
  <si>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</si>
  <si>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</si>
  <si>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</si>
  <si>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</si>
  <si>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</si>
  <si>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</si>
  <si>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</si>
  <si>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</si>
  <si>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</si>
  <si>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</si>
  <si>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</si>
  <si>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</si>
  <si>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</si>
  <si>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</si>
  <si>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</si>
  <si>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</si>
  <si>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</si>
  <si>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</si>
  <si>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</si>
  <si>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</si>
  <si>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</si>
  <si>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</si>
  <si>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</si>
  <si>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</si>
  <si>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</si>
  <si>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</si>
  <si>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</si>
  <si>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</si>
  <si>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</si>
  <si>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</si>
  <si>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</si>
  <si>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</si>
  <si>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</si>
  <si>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</si>
  <si>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</si>
  <si>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</si>
  <si>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</si>
  <si>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</si>
  <si>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</si>
  <si>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</si>
  <si>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</si>
  <si>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</si>
  <si>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</si>
  <si>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</si>
  <si>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</si>
  <si>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</si>
  <si>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</si>
  <si>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</si>
  <si>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</si>
  <si>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</si>
  <si>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</si>
  <si>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</si>
  <si>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</si>
  <si>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</si>
  <si>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</si>
  <si>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</si>
  <si>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</si>
  <si>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</si>
  <si>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</si>
  <si>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</si>
  <si>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</si>
  <si>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</si>
  <si>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</si>
  <si>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</si>
  <si>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</si>
  <si>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</si>
  <si>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</si>
  <si>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</si>
  <si>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</si>
  <si>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</si>
  <si>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</si>
  <si>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</si>
  <si>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</si>
  <si>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</si>
  <si>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</si>
  <si>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</si>
  <si>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</si>
  <si>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</si>
  <si>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</si>
  <si>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</si>
  <si>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</si>
  <si>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</si>
  <si>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</si>
  <si>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</si>
  <si>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</si>
  <si>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</si>
  <si>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</si>
  <si>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</si>
  <si>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</si>
  <si>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</si>
  <si>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</si>
  <si>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</si>
  <si>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</si>
  <si>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</si>
  <si>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</si>
  <si>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</si>
  <si>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</si>
  <si>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</si>
  <si>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</si>
  <si>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</si>
  <si>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</si>
  <si>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</si>
  <si>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</si>
  <si>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</si>
  <si>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</si>
  <si>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</si>
  <si>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</si>
  <si>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</si>
  <si>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</si>
  <si>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</si>
  <si>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</si>
  <si>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</si>
  <si>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</si>
  <si>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</si>
  <si>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</si>
  <si>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</si>
  <si>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</si>
  <si>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</si>
  <si>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</si>
  <si>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</si>
  <si>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</si>
  <si>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</si>
  <si>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</si>
  <si>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</si>
  <si>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</si>
  <si>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</si>
  <si>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</si>
  <si>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</si>
  <si>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</si>
  <si>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</si>
  <si>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</si>
  <si>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</si>
  <si>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</si>
  <si>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</si>
  <si>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</si>
  <si>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</si>
  <si>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</si>
  <si>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</si>
  <si>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</si>
  <si>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</si>
  <si>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</si>
  <si>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</si>
  <si>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</si>
  <si>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</si>
  <si>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</si>
  <si>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</si>
  <si>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</si>
  <si>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</si>
  <si>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</si>
  <si>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</si>
  <si>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</si>
  <si>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</si>
  <si>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</si>
  <si>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</si>
  <si>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</si>
  <si>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</si>
  <si>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</si>
  <si>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</si>
  <si>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</si>
  <si>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</si>
  <si>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</si>
  <si>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</si>
  <si>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</si>
  <si>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</si>
  <si>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</si>
  <si>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</si>
  <si>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</si>
  <si>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</si>
  <si>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</si>
  <si>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</si>
  <si>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</si>
  <si>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</si>
  <si>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</si>
  <si>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</si>
  <si>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</si>
  <si>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</si>
  <si>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</si>
  <si>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</si>
  <si>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</si>
  <si>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</si>
  <si>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</si>
  <si>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</si>
  <si>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</si>
  <si>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</si>
  <si>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</si>
  <si>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</si>
  <si>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</si>
  <si>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</si>
  <si>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</si>
  <si>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</si>
  <si>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</si>
  <si>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</si>
  <si>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</si>
  <si>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</si>
  <si>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</si>
  <si>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</si>
  <si>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</si>
  <si>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</si>
  <si>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</si>
  <si>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</si>
  <si>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</si>
  <si>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</si>
  <si>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</si>
  <si>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</si>
  <si>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</si>
  <si>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</si>
  <si>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</si>
  <si>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</si>
  <si>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</si>
  <si>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</si>
  <si>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</si>
  <si>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</si>
  <si>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</si>
  <si>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</si>
  <si>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</si>
  <si>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</si>
  <si>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</si>
  <si>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</si>
  <si>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</si>
  <si>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</si>
  <si>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</si>
  <si>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</si>
  <si>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</si>
  <si>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</si>
  <si>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</si>
  <si>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</si>
  <si>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</si>
  <si>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</si>
  <si>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</si>
  <si>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</si>
  <si>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</si>
  <si>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</si>
  <si>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</si>
  <si>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</si>
  <si>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</si>
  <si>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</si>
  <si>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</si>
  <si>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</si>
  <si>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</si>
  <si>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</si>
  <si>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</si>
  <si>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</si>
  <si>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</si>
  <si>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</si>
  <si>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</si>
  <si>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</si>
  <si>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</si>
  <si>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</si>
  <si>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</si>
  <si>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</si>
  <si>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</si>
  <si>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</si>
  <si>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</si>
  <si>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</si>
  <si>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</si>
  <si>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</si>
  <si>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</si>
  <si>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</si>
  <si>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</si>
  <si>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</si>
  <si>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</si>
  <si>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</si>
  <si>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</si>
  <si>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</si>
  <si>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</si>
  <si>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</si>
  <si>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</si>
  <si>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</si>
  <si>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</si>
  <si>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</si>
  <si>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</si>
  <si>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</si>
  <si>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</si>
  <si>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</si>
  <si>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</si>
  <si>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</si>
  <si>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</si>
  <si>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</si>
  <si>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</si>
  <si>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</si>
  <si>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</si>
  <si>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</si>
  <si>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</si>
  <si>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</si>
  <si>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</si>
  <si>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</si>
  <si>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</si>
  <si>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</si>
  <si>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</si>
  <si>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</si>
  <si>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</si>
  <si>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</si>
  <si>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</si>
  <si>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</si>
  <si>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</si>
  <si>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</si>
  <si>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</si>
  <si>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</si>
  <si>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</si>
  <si>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</si>
  <si>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</si>
  <si>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</si>
  <si>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</si>
  <si>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</si>
  <si>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</si>
  <si>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</si>
  <si>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</si>
  <si>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</si>
  <si>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</si>
  <si>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</si>
  <si>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</si>
  <si>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</si>
  <si>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</si>
  <si>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</si>
  <si>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</si>
  <si>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</si>
  <si>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</si>
  <si>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</si>
  <si>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</si>
  <si>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</si>
  <si>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</si>
  <si>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</si>
  <si>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</si>
  <si>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</si>
  <si>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</si>
  <si>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</si>
  <si>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</si>
  <si>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</si>
  <si>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</si>
  <si>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</si>
  <si>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</si>
  <si>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</si>
  <si>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</si>
  <si>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</si>
  <si>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</si>
  <si>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</si>
  <si>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</si>
  <si>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</si>
  <si>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</si>
  <si>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</si>
  <si>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</si>
  <si>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</si>
  <si>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</si>
  <si>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</si>
  <si>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</si>
  <si>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</si>
  <si>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</si>
  <si>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</si>
  <si>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</si>
  <si>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</si>
  <si>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</si>
  <si>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</si>
  <si>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</si>
  <si>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</si>
  <si>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</si>
  <si>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</si>
  <si>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</si>
  <si>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</si>
  <si>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</si>
  <si>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</si>
  <si>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</si>
  <si>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</si>
  <si>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</si>
  <si>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</si>
  <si>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</si>
  <si>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</si>
  <si>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</si>
  <si>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</si>
  <si>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</si>
  <si>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</si>
  <si>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</si>
  <si>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</si>
  <si>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</si>
  <si>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</si>
  <si>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</si>
  <si>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</si>
  <si>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</si>
  <si>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</si>
  <si>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</si>
  <si>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</si>
  <si>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</si>
  <si>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</si>
  <si>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</si>
  <si>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</si>
  <si>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</si>
  <si>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</si>
  <si>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</si>
  <si>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</si>
  <si>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</si>
  <si>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</si>
  <si>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</si>
  <si>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</si>
  <si>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</si>
  <si>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</si>
  <si>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</si>
  <si>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</si>
  <si>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</si>
  <si>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</si>
  <si>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</si>
  <si>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</si>
  <si>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</si>
  <si>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</si>
  <si>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</si>
  <si>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</si>
  <si>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</si>
  <si>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</si>
  <si>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</si>
  <si>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</si>
  <si>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</si>
  <si>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</si>
  <si>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</si>
  <si>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</si>
  <si>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</si>
  <si>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</si>
  <si>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</si>
  <si>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</si>
  <si>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</si>
  <si>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</si>
  <si>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</si>
  <si>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</si>
  <si>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</si>
  <si>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</si>
  <si>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</si>
  <si>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</si>
  <si>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</si>
  <si>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</si>
  <si>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</si>
  <si>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</si>
  <si>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</si>
  <si>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</si>
  <si>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</si>
  <si>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</si>
  <si>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</si>
  <si>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</si>
  <si>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</si>
  <si>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</si>
  <si>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</si>
  <si>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</si>
  <si>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</si>
  <si>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</si>
  <si>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</si>
  <si>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</si>
  <si>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</si>
  <si>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</si>
  <si>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</si>
  <si>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</si>
  <si>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</si>
  <si>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</si>
  <si>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</si>
  <si>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</si>
  <si>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</si>
  <si>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</si>
  <si>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</si>
  <si>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</si>
  <si>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</si>
  <si>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</si>
  <si>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</si>
  <si>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</si>
  <si>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</si>
  <si>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</si>
  <si>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</si>
  <si>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</si>
  <si>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</si>
  <si>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</si>
  <si>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</si>
  <si>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</si>
  <si>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</si>
  <si>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</si>
  <si>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</si>
  <si>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</si>
  <si>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</si>
  <si>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</si>
  <si>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</si>
  <si>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</si>
  <si>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</si>
  <si>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</si>
  <si>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</si>
  <si>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</si>
  <si>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</si>
  <si>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</si>
  <si>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</si>
  <si>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</si>
  <si>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</si>
  <si>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</si>
  <si>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</si>
  <si>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</si>
  <si>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</si>
  <si>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</si>
  <si>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</si>
  <si>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</si>
  <si>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</si>
  <si>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</si>
  <si>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</si>
  <si>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</si>
  <si>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</si>
  <si>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</si>
  <si>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</si>
  <si>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</si>
  <si>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</si>
  <si>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</si>
  <si>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</si>
  <si>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</si>
  <si>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</si>
  <si>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</si>
  <si>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</si>
  <si>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</si>
  <si>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</si>
  <si>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</si>
  <si>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</si>
  <si>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</si>
  <si>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</si>
  <si>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</si>
  <si>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</si>
  <si>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</si>
  <si>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</si>
  <si>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</si>
  <si>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</si>
  <si>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</si>
  <si>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</si>
  <si>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</si>
  <si>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</si>
  <si>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</si>
  <si>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</si>
  <si>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</si>
  <si>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</si>
  <si>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</si>
  <si>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</si>
  <si>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</si>
  <si>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</si>
  <si>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</si>
  <si>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</si>
  <si>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</si>
  <si>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</si>
  <si>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</si>
  <si>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</si>
  <si>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</si>
  <si>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</si>
  <si>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</si>
  <si>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</si>
  <si>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</si>
  <si>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</si>
  <si>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</si>
  <si>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</si>
  <si>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</si>
  <si>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</si>
  <si>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</si>
  <si>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</si>
  <si>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</si>
  <si>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</si>
  <si>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</si>
  <si>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</si>
  <si>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</si>
  <si>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</si>
  <si>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</si>
  <si>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</si>
  <si>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</si>
  <si>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</si>
  <si>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</si>
  <si>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</si>
  <si>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</si>
  <si>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</si>
  <si>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</si>
  <si>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</si>
  <si>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</si>
  <si>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</si>
  <si>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</si>
  <si>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</si>
  <si>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</si>
  <si>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</si>
  <si>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</si>
  <si>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</si>
  <si>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</si>
  <si>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</si>
  <si>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</si>
  <si>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</si>
  <si>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</si>
  <si>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</si>
  <si>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</si>
  <si>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</si>
  <si>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</si>
  <si>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</si>
  <si>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</si>
  <si>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</si>
  <si>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</si>
  <si>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</si>
  <si>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</si>
  <si>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</si>
  <si>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</si>
  <si>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</si>
  <si>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</si>
  <si>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</si>
  <si>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</si>
  <si>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</si>
  <si>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</si>
  <si>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</si>
  <si>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</si>
  <si>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</si>
  <si>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</si>
  <si>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</si>
  <si>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</si>
  <si>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</si>
  <si>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</si>
  <si>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</si>
  <si>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</si>
  <si>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</si>
  <si>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</si>
  <si>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</si>
  <si>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</si>
  <si>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</si>
  <si>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</si>
  <si>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</si>
  <si>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</si>
  <si>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</si>
  <si>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</si>
  <si>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</si>
  <si>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</si>
  <si>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</si>
  <si>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</si>
  <si>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</si>
  <si>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</si>
  <si>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</si>
  <si>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</si>
  <si>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</si>
  <si>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</si>
  <si>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</si>
  <si>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</si>
  <si>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</si>
  <si>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</si>
  <si>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</si>
  <si>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</si>
  <si>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</si>
  <si>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</si>
  <si>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</si>
  <si>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</si>
  <si>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</si>
  <si>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</si>
  <si>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</si>
  <si>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</si>
  <si>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</si>
  <si>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</si>
  <si>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</si>
  <si>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</si>
  <si>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</si>
  <si>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</si>
  <si>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</si>
  <si>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</si>
  <si>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</si>
  <si>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</si>
  <si>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</si>
  <si>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</si>
  <si>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</si>
  <si>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</si>
  <si>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</si>
  <si>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</si>
  <si>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</si>
  <si>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</si>
  <si>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</si>
  <si>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</si>
  <si>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</si>
  <si>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</si>
  <si>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</si>
  <si>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</si>
  <si>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</si>
  <si>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</si>
  <si>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</si>
  <si>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</si>
  <si>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</si>
  <si>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</si>
  <si>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</si>
  <si>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</si>
  <si>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</si>
  <si>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</si>
  <si>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</si>
  <si>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</si>
  <si>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</si>
  <si>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</si>
  <si>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</si>
  <si>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</si>
  <si>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</si>
  <si>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</si>
  <si>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</si>
  <si>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</si>
  <si>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</si>
  <si>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</si>
  <si>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</si>
  <si>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</si>
  <si>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</si>
  <si>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</si>
  <si>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</si>
  <si>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</si>
  <si>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</si>
  <si>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</si>
  <si>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</si>
  <si>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</si>
  <si>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</si>
  <si>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</si>
  <si>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</si>
  <si>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</si>
  <si>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</si>
  <si>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</si>
  <si>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</si>
  <si>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</si>
  <si>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</si>
  <si>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</si>
  <si>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</si>
  <si>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</si>
  <si>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</si>
  <si>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</si>
  <si>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</si>
  <si>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</si>
  <si>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</si>
  <si>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</si>
  <si>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</si>
  <si>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</si>
  <si>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</si>
  <si>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</si>
  <si>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</si>
  <si>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</si>
  <si>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</si>
  <si>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</si>
  <si>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</si>
  <si>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</si>
  <si>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</si>
  <si>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</si>
  <si>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</si>
  <si>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</si>
  <si>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</si>
  <si>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</si>
  <si>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</si>
  <si>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</si>
  <si>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</si>
  <si>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</si>
  <si>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</si>
  <si>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</si>
  <si>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</si>
  <si>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</si>
  <si>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</si>
  <si>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</si>
  <si>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</si>
  <si>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</si>
  <si>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</si>
  <si>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</si>
  <si>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</si>
  <si>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</si>
  <si>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</si>
  <si>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</si>
  <si>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</si>
  <si>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</si>
  <si>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</si>
  <si>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</si>
  <si>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</si>
  <si>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</si>
  <si>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</si>
  <si>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</si>
  <si>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</si>
  <si>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</si>
  <si>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</si>
  <si>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</si>
  <si>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</si>
  <si>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</si>
  <si>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</si>
  <si>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</si>
  <si>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</si>
  <si>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</si>
  <si>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</si>
  <si>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</si>
  <si>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</si>
  <si>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</si>
  <si>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</si>
  <si>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</si>
  <si>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</si>
  <si>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</si>
  <si>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</si>
  <si>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</si>
  <si>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</si>
  <si>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</si>
  <si>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</si>
  <si>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</si>
  <si>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</si>
  <si>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</si>
  <si>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</si>
  <si>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</si>
  <si>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</si>
  <si>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</si>
  <si>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</si>
  <si>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</si>
  <si>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</si>
  <si>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</si>
  <si>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</si>
  <si>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</si>
  <si>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</si>
  <si>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</si>
  <si>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</si>
  <si>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</si>
  <si>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</si>
  <si>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</si>
  <si>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</si>
  <si>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</si>
  <si>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</si>
  <si>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</si>
  <si>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</si>
  <si>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</si>
  <si>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</si>
  <si>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</si>
  <si>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</si>
  <si>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</si>
  <si>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</si>
  <si>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</si>
  <si>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</si>
  <si>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</si>
  <si>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</si>
  <si>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</si>
  <si>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</si>
  <si>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</si>
  <si>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</si>
  <si>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</si>
  <si>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</si>
  <si>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</si>
  <si>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</si>
  <si>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</si>
  <si>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</si>
  <si>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</si>
  <si>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</si>
  <si>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</si>
  <si>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</si>
  <si>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</si>
  <si>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</si>
  <si>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</si>
  <si>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</si>
  <si>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</si>
  <si>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</si>
  <si>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</si>
  <si>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</si>
  <si>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</si>
  <si>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</si>
  <si>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</si>
  <si>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</si>
  <si>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</si>
  <si>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</si>
  <si>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</si>
  <si>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</si>
  <si>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</si>
  <si>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</si>
  <si>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</si>
  <si>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</si>
  <si>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</si>
  <si>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</si>
  <si>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</si>
  <si>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</si>
  <si>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</si>
  <si>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</si>
  <si>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</si>
  <si>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</si>
  <si>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</si>
  <si>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</si>
  <si>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</si>
  <si>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</si>
  <si>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</si>
  <si>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</si>
  <si>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</si>
  <si>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</si>
  <si>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</si>
  <si>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</si>
  <si>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</si>
  <si>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</si>
  <si>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</si>
  <si>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</si>
  <si>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</si>
  <si>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</si>
  <si>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</si>
  <si>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</si>
  <si>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</si>
  <si>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</si>
  <si>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</si>
  <si>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</si>
  <si>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</si>
  <si>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</si>
  <si>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</si>
  <si>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</si>
  <si>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</si>
  <si>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</si>
  <si>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</si>
  <si>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</si>
  <si>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</si>
  <si>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</si>
  <si>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</si>
  <si>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</si>
  <si>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</si>
  <si>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</si>
  <si>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</si>
  <si>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</si>
  <si>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</si>
  <si>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</si>
  <si>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</si>
  <si>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</si>
  <si>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</si>
  <si>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</si>
  <si>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</si>
  <si>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</si>
  <si>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</si>
  <si>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</si>
  <si>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</si>
  <si>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</si>
  <si>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</si>
  <si>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</si>
  <si>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</si>
  <si>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</si>
  <si>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</si>
  <si>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</si>
  <si>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</si>
  <si>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</si>
  <si>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</si>
  <si>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</si>
  <si>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</si>
  <si>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</si>
  <si>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</si>
  <si>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</si>
  <si>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</si>
  <si>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</si>
  <si>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</si>
  <si>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</si>
  <si>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</si>
  <si>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</si>
  <si>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</si>
  <si>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</si>
  <si>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</si>
  <si>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</si>
  <si>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</si>
  <si>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</si>
  <si>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</si>
  <si>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</si>
  <si>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</si>
  <si>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</si>
  <si>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</si>
  <si>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</si>
  <si>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</si>
  <si>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</si>
  <si>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</si>
  <si>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</si>
  <si>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</si>
  <si>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</si>
  <si>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</si>
  <si>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</si>
  <si>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</si>
  <si>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</si>
  <si>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</si>
  <si>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</si>
  <si>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</si>
  <si>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</si>
  <si>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</si>
  <si>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</si>
  <si>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</si>
  <si>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</si>
  <si>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</si>
  <si>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</si>
  <si>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</si>
  <si>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</si>
  <si>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</si>
  <si>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</si>
  <si>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</si>
  <si>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</si>
  <si>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</si>
  <si>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</si>
  <si>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</si>
  <si>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</si>
  <si>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</si>
  <si>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</si>
  <si>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</si>
  <si>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</si>
  <si>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</si>
  <si>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</si>
  <si>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</si>
  <si>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</si>
  <si>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</si>
  <si>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</si>
  <si>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</si>
  <si>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</si>
  <si>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</si>
  <si>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</si>
  <si>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</si>
  <si>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</si>
  <si>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</si>
  <si>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</si>
  <si>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</si>
  <si>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</si>
  <si>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</si>
  <si>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</si>
  <si>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</si>
  <si>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</si>
  <si>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</si>
  <si>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</si>
  <si>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</si>
  <si>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</si>
  <si>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</si>
  <si>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</si>
  <si>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</si>
  <si>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</si>
  <si>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</si>
  <si>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</si>
  <si>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</si>
  <si>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</si>
  <si>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</si>
  <si>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</si>
  <si>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</si>
  <si>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</si>
  <si>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</si>
  <si>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</si>
  <si>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</si>
  <si>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</si>
  <si>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</si>
  <si>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</si>
  <si>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</si>
  <si>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</si>
  <si>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</si>
  <si>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</si>
  <si>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</si>
  <si>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</si>
  <si>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</si>
  <si>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</si>
  <si>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</si>
  <si>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</si>
  <si>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</si>
  <si>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</si>
  <si>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</si>
  <si>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</si>
  <si>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</si>
  <si>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</si>
  <si>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</si>
  <si>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</si>
  <si>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</si>
  <si>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</si>
  <si>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</si>
  <si>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</si>
  <si>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</si>
  <si>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</si>
  <si>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</si>
  <si>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</si>
  <si>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</si>
  <si>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</si>
  <si>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</si>
  <si>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</si>
  <si>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</si>
  <si>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</si>
  <si>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</si>
  <si>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</si>
  <si>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</si>
  <si>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</si>
  <si>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</si>
  <si>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</si>
  <si>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</si>
  <si>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</si>
  <si>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</si>
  <si>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</si>
  <si>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</si>
  <si>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</si>
  <si>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</si>
  <si>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</si>
  <si>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</si>
  <si>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</si>
  <si>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</si>
  <si>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</si>
  <si>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</si>
  <si>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</si>
  <si>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</si>
  <si>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</si>
  <si>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</si>
  <si>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</si>
  <si>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</si>
  <si>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</si>
  <si>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</si>
  <si>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</si>
  <si>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</si>
  <si>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</si>
  <si>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</si>
  <si>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</si>
  <si>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</si>
  <si>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</si>
  <si>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</si>
  <si>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</si>
  <si>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</si>
  <si>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</si>
  <si>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</si>
  <si>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</si>
  <si>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</si>
  <si>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</si>
  <si>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</si>
  <si>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</si>
  <si>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</si>
  <si>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</si>
  <si>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</si>
  <si>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</si>
  <si>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</si>
  <si>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</si>
  <si>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</si>
  <si>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</si>
  <si>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</si>
  <si>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</si>
  <si>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</si>
  <si>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</si>
  <si>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</si>
  <si>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</si>
  <si>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</si>
  <si>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</si>
  <si>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</si>
  <si>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</si>
  <si>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</si>
  <si>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</si>
  <si>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</si>
  <si>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</si>
  <si>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</si>
  <si>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</si>
  <si>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</si>
  <si>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</si>
  <si>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</si>
  <si>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</si>
  <si>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</si>
  <si>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</si>
  <si>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</si>
  <si>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</si>
  <si>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</si>
  <si>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</si>
  <si>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</si>
  <si>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</si>
  <si>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</si>
  <si>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</si>
  <si>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</si>
  <si>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</si>
  <si>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</si>
  <si>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</si>
  <si>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</si>
  <si>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</si>
  <si>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</si>
  <si>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</si>
  <si>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</si>
  <si>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</si>
  <si>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</si>
  <si>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</si>
  <si>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</si>
  <si>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</si>
  <si>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</si>
  <si>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</si>
  <si>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</si>
  <si>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</si>
  <si>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</si>
  <si>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</si>
  <si>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</si>
  <si>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</si>
  <si>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</si>
  <si>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</si>
  <si>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</si>
  <si>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</si>
  <si>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</si>
  <si>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</si>
  <si>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</si>
  <si>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</si>
  <si>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</si>
  <si>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</si>
  <si>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</si>
  <si>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</si>
  <si>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</si>
  <si>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</si>
  <si>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</si>
  <si>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</si>
  <si>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</si>
  <si>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</si>
  <si>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</si>
  <si>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</si>
  <si>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</si>
  <si>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</si>
  <si>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</si>
  <si>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</si>
  <si>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</si>
  <si>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</si>
  <si>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</si>
  <si>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</si>
  <si>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</si>
  <si>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</si>
  <si>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</si>
  <si>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</si>
  <si>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</si>
  <si>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</si>
  <si>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</si>
  <si>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</si>
  <si>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</si>
  <si>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</si>
  <si>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</si>
  <si>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</si>
  <si>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</si>
  <si>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</si>
  <si>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</si>
  <si>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</si>
  <si>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</si>
  <si>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</si>
  <si>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</si>
  <si>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</si>
  <si>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</si>
  <si>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</si>
  <si>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</si>
  <si>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</si>
  <si>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</si>
  <si>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</si>
  <si>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</si>
  <si>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</si>
  <si>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</si>
  <si>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</si>
  <si>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</si>
  <si>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</si>
  <si>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</si>
  <si>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</si>
  <si>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</si>
  <si>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</si>
  <si>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</si>
  <si>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</si>
  <si>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</si>
  <si>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</si>
  <si>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</si>
  <si>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</si>
  <si>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</si>
  <si>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</si>
  <si>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</si>
  <si>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</si>
  <si>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</si>
  <si>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</si>
  <si>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</si>
  <si>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</si>
  <si>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</si>
  <si>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</si>
  <si>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</si>
  <si>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</si>
  <si>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</si>
  <si>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</si>
  <si>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</si>
  <si>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</si>
  <si>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</si>
  <si>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</si>
  <si>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</si>
  <si>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</si>
  <si>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</si>
  <si>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</si>
  <si>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</si>
  <si>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</si>
  <si>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</si>
  <si>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</si>
  <si>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</si>
  <si>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</si>
  <si>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</si>
  <si>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</si>
  <si>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</si>
  <si>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</si>
  <si>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</si>
  <si>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</si>
  <si>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</si>
  <si>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</si>
  <si>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</si>
  <si>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</si>
  <si>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</si>
  <si>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</si>
  <si>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</si>
  <si>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</si>
  <si>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</si>
  <si>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</si>
  <si>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</si>
  <si>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</si>
  <si>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</si>
  <si>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</si>
  <si>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</si>
  <si>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</si>
  <si>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</si>
  <si>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</si>
  <si>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</si>
  <si>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</si>
  <si>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</si>
  <si>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</si>
  <si>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</si>
  <si>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</si>
  <si>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</si>
  <si>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</si>
  <si>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</si>
  <si>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</si>
  <si>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</si>
  <si>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</si>
  <si>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</si>
  <si>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</si>
  <si>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</si>
  <si>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</si>
  <si>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</si>
  <si>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</si>
  <si>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</si>
  <si>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</si>
  <si>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</si>
  <si>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</si>
  <si>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</si>
  <si>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</si>
  <si>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</si>
  <si>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</si>
  <si>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</si>
  <si>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</si>
  <si>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</si>
  <si>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</si>
  <si>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</si>
  <si>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</si>
  <si>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</si>
  <si>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</si>
  <si>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</si>
  <si>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</si>
  <si>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</si>
  <si>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</si>
  <si>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</si>
  <si>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</si>
  <si>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</si>
  <si>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</si>
  <si>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</si>
  <si>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</si>
  <si>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</si>
  <si>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</si>
  <si>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</si>
  <si>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</si>
  <si>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</si>
  <si>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</si>
  <si>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</si>
  <si>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</si>
  <si>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</si>
  <si>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</si>
  <si>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</si>
  <si>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</si>
  <si>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</si>
  <si>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</si>
  <si>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</si>
  <si>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</si>
  <si>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</si>
  <si>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</si>
  <si>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</si>
  <si>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</si>
  <si>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</si>
  <si>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</si>
  <si>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</si>
  <si>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</si>
  <si>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</si>
  <si>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</si>
  <si>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</si>
  <si>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</si>
  <si>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</si>
  <si>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</si>
  <si>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</si>
  <si>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</si>
  <si>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</si>
  <si>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</si>
  <si>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</si>
  <si>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</si>
  <si>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</si>
  <si>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</si>
  <si>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</si>
  <si>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</si>
  <si>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</si>
  <si>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</si>
  <si>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</si>
  <si>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</si>
  <si>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</si>
  <si>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</si>
  <si>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</si>
  <si>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</si>
  <si>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</si>
  <si>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</si>
  <si>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</si>
  <si>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</si>
  <si>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</si>
  <si>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</si>
  <si>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</si>
  <si>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</si>
  <si>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</si>
  <si>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</si>
  <si>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</si>
  <si>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</si>
  <si>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</si>
  <si>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</si>
  <si>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</si>
  <si>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</si>
  <si>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</si>
  <si>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</si>
  <si>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</si>
  <si>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</si>
  <si>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</si>
  <si>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</si>
  <si>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</si>
  <si>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</si>
  <si>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</si>
  <si>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</si>
  <si>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</si>
  <si>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</si>
  <si>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</si>
  <si>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</si>
  <si>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</si>
  <si>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</si>
  <si>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</si>
  <si>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</si>
  <si>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</si>
  <si>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</si>
  <si>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</si>
  <si>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</si>
  <si>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</si>
  <si>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</si>
  <si>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</si>
  <si>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</si>
  <si>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</si>
  <si>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</si>
  <si>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</si>
  <si>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</si>
  <si>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</si>
  <si>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</si>
  <si>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</si>
  <si>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</si>
  <si>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</si>
  <si>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</si>
  <si>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</si>
  <si>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</si>
  <si>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</si>
  <si>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</si>
  <si>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</si>
  <si>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</si>
  <si>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</si>
  <si>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</si>
  <si>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</si>
  <si>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</si>
  <si>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</si>
  <si>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</si>
  <si>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</si>
  <si>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</si>
  <si>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</si>
  <si>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</si>
  <si>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</si>
  <si>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</si>
  <si>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</si>
  <si>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</si>
  <si>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</si>
  <si>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</si>
  <si>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</si>
  <si>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</si>
  <si>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</si>
  <si>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</si>
  <si>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</si>
  <si>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</si>
  <si>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</si>
  <si>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</si>
  <si>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</si>
  <si>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</si>
  <si>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</si>
  <si>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</si>
  <si>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</si>
  <si>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</si>
  <si>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</si>
  <si>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</si>
  <si>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</si>
  <si>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</si>
  <si>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</si>
  <si>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</si>
  <si>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</si>
  <si>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</si>
  <si>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</si>
  <si>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</si>
  <si>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</si>
  <si>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</si>
  <si>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</si>
  <si>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</si>
  <si>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</si>
  <si>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</si>
  <si>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</si>
  <si>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</si>
  <si>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</si>
  <si>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</si>
  <si>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</si>
  <si>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</si>
  <si>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</si>
  <si>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</si>
  <si>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</si>
  <si>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</si>
  <si>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</si>
  <si>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</si>
  <si>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</si>
  <si>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</si>
  <si>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</si>
  <si>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</si>
  <si>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</si>
  <si>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</si>
  <si>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</si>
  <si>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</si>
  <si>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</si>
  <si>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</si>
  <si>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</si>
  <si>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</si>
  <si>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</si>
  <si>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</si>
  <si>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</si>
  <si>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</si>
  <si>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</si>
  <si>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</si>
  <si>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</si>
  <si>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</si>
  <si>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</si>
  <si>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</si>
  <si>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</si>
  <si>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</si>
  <si>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</si>
  <si>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</si>
  <si>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</si>
  <si>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</si>
  <si>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</si>
  <si>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</si>
  <si>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</si>
  <si>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</si>
  <si>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</si>
  <si>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</si>
  <si>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</si>
  <si>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</si>
  <si>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</si>
  <si>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</si>
  <si>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</si>
  <si>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</si>
  <si>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</si>
  <si>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</si>
  <si>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</si>
  <si>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</si>
  <si>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</si>
  <si>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</si>
  <si>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</si>
  <si>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</si>
  <si>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</si>
  <si>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</si>
  <si>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</si>
  <si>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</si>
  <si>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</si>
  <si>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</si>
  <si>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</si>
  <si>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</si>
  <si>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</si>
  <si>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</si>
  <si>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</si>
  <si>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</si>
  <si>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</si>
  <si>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</si>
  <si>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</si>
  <si>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</si>
  <si>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</si>
  <si>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</si>
  <si>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</si>
  <si>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</si>
  <si>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</si>
  <si>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</si>
  <si>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</si>
  <si>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</si>
  <si>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</si>
  <si>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</si>
  <si>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</si>
  <si>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</si>
  <si>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</si>
  <si>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</si>
  <si>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</si>
  <si>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</si>
  <si>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</si>
  <si>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</si>
  <si>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</si>
  <si>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</si>
  <si>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</si>
  <si>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</si>
  <si>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</si>
  <si>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</si>
  <si>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</si>
  <si>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</si>
  <si>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</si>
  <si>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</si>
  <si>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</si>
  <si>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</si>
  <si>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</si>
  <si>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</si>
  <si>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</si>
  <si>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</si>
  <si>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</si>
  <si>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</si>
  <si>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</si>
  <si>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</si>
  <si>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</si>
  <si>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</si>
  <si>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</si>
  <si>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</si>
  <si>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</si>
  <si>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</si>
  <si>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</si>
  <si>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</si>
  <si>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</si>
  <si>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</si>
  <si>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</si>
  <si>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</si>
  <si>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</si>
  <si>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</si>
  <si>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</si>
  <si>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</si>
  <si>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</si>
  <si>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</si>
  <si>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</si>
  <si>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</si>
  <si>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</si>
  <si>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</si>
  <si>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</si>
  <si>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</si>
  <si>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</si>
  <si>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</si>
  <si>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</si>
  <si>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</si>
  <si>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</si>
  <si>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</si>
  <si>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</si>
  <si>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</si>
  <si>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</si>
  <si>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</si>
  <si>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</si>
  <si>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</si>
  <si>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</si>
  <si>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</si>
  <si>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</si>
  <si>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</si>
  <si>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</si>
  <si>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</si>
  <si>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</si>
  <si>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</si>
  <si>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</si>
  <si>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</si>
  <si>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</si>
  <si>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</si>
  <si>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</si>
  <si>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</si>
  <si>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</si>
  <si>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</si>
  <si>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</si>
  <si>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</si>
  <si>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</si>
  <si>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</si>
  <si>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</si>
  <si>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</si>
  <si>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</si>
  <si>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</si>
  <si>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</si>
  <si>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</si>
  <si>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</si>
  <si>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</si>
  <si>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</si>
  <si>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</si>
  <si>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</si>
  <si>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</si>
  <si>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</si>
  <si>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</si>
  <si>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</si>
  <si>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</si>
  <si>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</si>
  <si>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</si>
  <si>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</si>
  <si>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</si>
  <si>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</si>
  <si>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</si>
  <si>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</si>
  <si>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</si>
  <si>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</si>
  <si>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</si>
  <si>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</si>
  <si>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</si>
  <si>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</si>
  <si>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</si>
  <si>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</si>
  <si>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</si>
  <si>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</si>
  <si>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</si>
  <si>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</si>
  <si>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</si>
  <si>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</si>
  <si>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</si>
  <si>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</si>
  <si>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</si>
  <si>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</si>
  <si>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</si>
  <si>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</si>
  <si>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</si>
  <si>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</si>
  <si>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</si>
  <si>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</si>
  <si>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</si>
  <si>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</si>
  <si>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</si>
  <si>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</si>
  <si>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</si>
  <si>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</si>
  <si>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</si>
  <si>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</si>
  <si>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</si>
  <si>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</si>
  <si>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</si>
  <si>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</si>
  <si>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</si>
  <si>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</si>
  <si>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</si>
  <si>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</si>
  <si>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</si>
  <si>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</si>
  <si>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</si>
  <si>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</si>
  <si>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</si>
  <si>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</si>
  <si>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</si>
  <si>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</si>
  <si>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</si>
  <si>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</si>
  <si>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</si>
  <si>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</si>
  <si>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</si>
  <si>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</si>
  <si>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</si>
  <si>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</si>
  <si>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</si>
  <si>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</si>
  <si>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</si>
  <si>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</si>
  <si>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</si>
  <si>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</si>
  <si>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</si>
  <si>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</si>
  <si>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</si>
  <si>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</si>
  <si>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</si>
  <si>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</si>
  <si>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</si>
  <si>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</si>
  <si>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</si>
  <si>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</si>
  <si>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</si>
  <si>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</si>
  <si>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</si>
  <si>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</si>
  <si>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</si>
  <si>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</si>
  <si>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</si>
  <si>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</si>
  <si>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</si>
  <si>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</si>
  <si>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</si>
  <si>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</si>
  <si>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</si>
  <si>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</si>
  <si>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</si>
  <si>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</si>
  <si>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</si>
  <si>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</si>
  <si>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</si>
  <si>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</si>
  <si>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</si>
  <si>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</si>
  <si>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</si>
  <si>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</si>
  <si>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</si>
  <si>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</si>
  <si>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</si>
  <si>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</si>
  <si>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</si>
  <si>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</si>
  <si>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</si>
  <si>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</si>
  <si>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</si>
  <si>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</si>
  <si>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</si>
  <si>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</si>
  <si>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</si>
  <si>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</si>
  <si>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</si>
  <si>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</si>
  <si>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</si>
  <si>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</si>
  <si>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</si>
  <si>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</si>
  <si>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</si>
  <si>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</si>
  <si>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</si>
  <si>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</si>
  <si>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</si>
  <si>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</si>
  <si>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</si>
  <si>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</si>
  <si>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</si>
  <si>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</si>
  <si>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</si>
  <si>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</si>
  <si>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</si>
  <si>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</si>
  <si>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</si>
  <si>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</si>
  <si>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</si>
  <si>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</si>
  <si>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</si>
  <si>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</si>
  <si>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</si>
  <si>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</si>
  <si>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</si>
  <si>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</si>
  <si>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</si>
  <si>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</si>
  <si>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</si>
  <si>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</si>
  <si>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</si>
  <si>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</si>
  <si>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</si>
  <si>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</si>
  <si>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</si>
  <si>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</si>
  <si>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</si>
  <si>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</si>
  <si>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</si>
  <si>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</si>
  <si>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</si>
  <si>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</si>
  <si>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</si>
  <si>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</si>
  <si>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</si>
  <si>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</si>
  <si>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</si>
  <si>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</si>
  <si>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</si>
  <si>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</si>
  <si>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</si>
  <si>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</si>
  <si>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</si>
  <si>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</si>
  <si>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</si>
  <si>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</si>
  <si>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</si>
  <si>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</si>
  <si>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</si>
  <si>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</si>
  <si>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</si>
  <si>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</si>
  <si>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</si>
  <si>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</si>
  <si>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</si>
  <si>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</si>
  <si>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</si>
  <si>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</si>
  <si>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</si>
  <si>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</si>
  <si>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</si>
  <si>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</si>
  <si>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</si>
  <si>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</si>
  <si>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</si>
  <si>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</si>
  <si>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</si>
  <si>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</si>
  <si>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</si>
  <si>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</si>
  <si>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</si>
  <si>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</si>
  <si>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</si>
  <si>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</si>
  <si>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</si>
  <si>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</si>
  <si>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</si>
  <si>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</si>
  <si>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</si>
  <si>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</si>
  <si>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</si>
  <si>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</si>
  <si>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</si>
  <si>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</si>
  <si>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</si>
  <si>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</si>
  <si>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</si>
  <si>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</si>
  <si>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</si>
  <si>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</si>
  <si>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</si>
  <si>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</si>
  <si>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</si>
  <si>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</si>
  <si>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</si>
  <si>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</si>
  <si>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</si>
  <si>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</si>
  <si>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</si>
  <si>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</si>
  <si>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</si>
  <si>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</si>
  <si>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</si>
  <si>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</si>
  <si>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</si>
  <si>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</si>
  <si>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</si>
  <si>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</si>
  <si>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</si>
  <si>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</si>
  <si>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</si>
  <si>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</si>
  <si>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</si>
  <si>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</si>
  <si>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</si>
  <si>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</si>
  <si>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</si>
  <si>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</si>
  <si>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</si>
  <si>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</si>
  <si>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</si>
  <si>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</si>
  <si>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</si>
  <si>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</si>
  <si>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</si>
  <si>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</si>
  <si>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</si>
  <si>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</si>
  <si>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</si>
  <si>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</si>
  <si>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</si>
  <si>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</si>
  <si>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</si>
  <si>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</si>
  <si>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</si>
  <si>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</si>
  <si>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</si>
  <si>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</si>
  <si>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</si>
  <si>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</si>
  <si>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</si>
  <si>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</si>
  <si>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</si>
  <si>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</si>
  <si>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</si>
  <si>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</si>
  <si>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</si>
  <si>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</si>
  <si>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</si>
  <si>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</si>
  <si>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</si>
  <si>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</si>
  <si>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</si>
  <si>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</si>
  <si>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</si>
  <si>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</si>
  <si>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</si>
  <si>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</si>
  <si>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</si>
  <si>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</si>
  <si>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</si>
  <si>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</si>
  <si>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</si>
  <si>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</si>
  <si>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</si>
  <si>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</si>
  <si>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</si>
  <si>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</si>
  <si>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</si>
  <si>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</si>
  <si>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</si>
  <si>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</si>
  <si>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</si>
  <si>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</si>
  <si>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</si>
  <si>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</si>
  <si>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</si>
  <si>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</si>
  <si>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</si>
  <si>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</si>
  <si>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</si>
  <si>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</si>
  <si>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</si>
  <si>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</si>
  <si>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</si>
  <si>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</si>
  <si>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</si>
  <si>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</si>
  <si>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</si>
  <si>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</si>
  <si>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</si>
  <si>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</si>
  <si>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</si>
  <si>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</si>
  <si>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</si>
  <si>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</si>
  <si>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</si>
  <si>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</si>
  <si>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</si>
  <si>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</si>
  <si>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</si>
  <si>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</si>
  <si>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</si>
  <si>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</si>
  <si>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</si>
  <si>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</si>
  <si>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</si>
  <si>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</si>
  <si>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</si>
  <si>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</si>
  <si>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</si>
  <si>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</si>
  <si>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</si>
  <si>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</si>
  <si>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</si>
  <si>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</si>
  <si>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</si>
  <si>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</si>
  <si>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</si>
  <si>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</si>
  <si>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</si>
  <si>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</si>
  <si>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</si>
  <si>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</si>
  <si>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</si>
  <si>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</si>
  <si>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</si>
  <si>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</si>
  <si>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</si>
  <si>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</si>
  <si>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</si>
  <si>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</si>
  <si>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</si>
  <si>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</si>
  <si>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</si>
  <si>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</si>
  <si>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</si>
  <si>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</si>
  <si>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</si>
  <si>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</si>
  <si>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</si>
  <si>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</si>
  <si>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</si>
  <si>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</si>
  <si>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</si>
  <si>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</si>
  <si>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</si>
  <si>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</si>
  <si>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</si>
  <si>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</si>
  <si>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</si>
  <si>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</si>
  <si>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</si>
  <si>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</si>
  <si>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</si>
  <si>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</si>
  <si>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</si>
  <si>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</si>
  <si>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</si>
  <si>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</si>
  <si>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</si>
  <si>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</si>
  <si>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</si>
  <si>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</si>
  <si>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</si>
  <si>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</si>
  <si>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</si>
  <si>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</si>
  <si>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</si>
  <si>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</si>
  <si>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</si>
  <si>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</si>
  <si>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</si>
  <si>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</si>
  <si>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</si>
  <si>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</si>
  <si>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</si>
  <si>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</si>
  <si>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</si>
  <si>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</si>
  <si>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</si>
  <si>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</si>
  <si>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</si>
  <si>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</si>
  <si>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</si>
  <si>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</si>
  <si>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</si>
  <si>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</si>
  <si>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</si>
  <si>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</si>
  <si>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</si>
  <si>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</si>
  <si>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</si>
  <si>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</si>
  <si>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</si>
  <si>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</si>
  <si>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</si>
  <si>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</si>
  <si>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</si>
  <si>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</si>
  <si>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</si>
  <si>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</si>
  <si>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</si>
  <si>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</si>
  <si>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</si>
  <si>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</si>
  <si>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</si>
  <si>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</si>
  <si>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</si>
  <si>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</si>
  <si>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</si>
  <si>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</si>
  <si>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</si>
  <si>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</si>
  <si>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</si>
  <si>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</si>
  <si>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</si>
  <si>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</si>
  <si>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</si>
  <si>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</si>
  <si>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</si>
  <si>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</si>
  <si>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</si>
  <si>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</si>
  <si>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</si>
  <si>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</si>
  <si>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</si>
  <si>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</si>
  <si>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</si>
  <si>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</si>
  <si>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</si>
  <si>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</si>
  <si>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</si>
  <si>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</si>
  <si>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</si>
  <si>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</si>
  <si>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</si>
  <si>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</si>
  <si>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</si>
  <si>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</si>
  <si>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</si>
  <si>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</si>
  <si>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</si>
  <si>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</si>
  <si>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</si>
  <si>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</si>
  <si>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</si>
  <si>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</si>
  <si>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</si>
  <si>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</si>
  <si>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</si>
  <si>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</si>
  <si>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</si>
  <si>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</si>
  <si>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</si>
  <si>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</si>
  <si>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</si>
  <si>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</si>
  <si>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</si>
  <si>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</si>
  <si>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</si>
  <si>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</si>
  <si>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</si>
  <si>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</si>
  <si>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</si>
  <si>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</si>
  <si>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</si>
  <si>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</si>
  <si>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</si>
  <si>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</si>
  <si>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</si>
  <si>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</si>
  <si>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</si>
  <si>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</si>
  <si>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</si>
  <si>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</si>
  <si>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</si>
  <si>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</si>
  <si>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</si>
  <si>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</si>
  <si>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</si>
  <si>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</si>
  <si>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</si>
  <si>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</si>
  <si>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</si>
  <si>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</si>
  <si>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</si>
  <si>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</si>
  <si>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</si>
  <si>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</si>
  <si>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</si>
  <si>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</si>
  <si>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</si>
  <si>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</si>
  <si>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</si>
  <si>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</si>
  <si>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</si>
  <si>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</si>
  <si>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</si>
  <si>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</si>
  <si>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</si>
  <si>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</si>
  <si>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</si>
  <si>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</si>
  <si>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</si>
  <si>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</si>
  <si>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</si>
  <si>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</si>
  <si>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</si>
  <si>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</si>
  <si>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</si>
  <si>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</si>
  <si>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</si>
  <si>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</si>
  <si>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</si>
  <si>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</si>
  <si>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</si>
  <si>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</si>
  <si>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</si>
  <si>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</si>
  <si>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</si>
  <si>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</si>
  <si>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</si>
  <si>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</si>
  <si>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</si>
  <si>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</si>
  <si>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</si>
  <si>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</si>
  <si>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</si>
  <si>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</si>
  <si>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</si>
  <si>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</si>
  <si>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</si>
  <si>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</si>
  <si>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</si>
  <si>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</si>
  <si>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</si>
  <si>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</si>
  <si>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</si>
  <si>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</si>
  <si>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</si>
  <si>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</si>
  <si>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</si>
  <si>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</si>
  <si>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</si>
  <si>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</si>
  <si>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</si>
  <si>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</si>
  <si>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</si>
  <si>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</si>
  <si>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</si>
  <si>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</si>
  <si>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</si>
  <si>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</si>
  <si>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</si>
  <si>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</si>
  <si>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</si>
  <si>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</si>
  <si>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</si>
  <si>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</si>
  <si>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</si>
  <si>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</si>
  <si>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</si>
  <si>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</si>
  <si>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</si>
  <si>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</si>
  <si>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</si>
  <si>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</si>
  <si>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</si>
  <si>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</si>
  <si>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</si>
  <si>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</si>
  <si>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</si>
  <si>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</si>
  <si>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</si>
  <si>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</si>
  <si>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</si>
  <si>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</si>
  <si>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</si>
  <si>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</si>
  <si>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</si>
  <si>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</si>
  <si>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</si>
  <si>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</si>
  <si>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</si>
  <si>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</si>
  <si>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</si>
  <si>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</si>
  <si>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</si>
  <si>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</si>
  <si>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</si>
  <si>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</si>
  <si>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</si>
  <si>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</si>
  <si>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</si>
  <si>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</si>
  <si>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</si>
  <si>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</si>
  <si>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</si>
  <si>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</si>
  <si>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</si>
  <si>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</si>
  <si>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</si>
  <si>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</si>
  <si>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</si>
  <si>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</si>
  <si>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</si>
  <si>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</si>
  <si>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</si>
  <si>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</si>
  <si>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</si>
  <si>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</si>
  <si>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</si>
  <si>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</si>
  <si>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</si>
  <si>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</si>
  <si>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</si>
  <si>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</si>
  <si>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</si>
  <si>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</si>
  <si>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</si>
  <si>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</si>
  <si>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</si>
  <si>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</si>
  <si>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</si>
  <si>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</si>
  <si>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</si>
  <si>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</si>
  <si>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</si>
  <si>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</si>
  <si>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</si>
  <si>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</si>
  <si>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</si>
  <si>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</si>
  <si>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</si>
  <si>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</si>
  <si>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</si>
  <si>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</si>
  <si>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</si>
  <si>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</si>
  <si>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</si>
  <si>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</si>
  <si>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</si>
  <si>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</si>
  <si>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</si>
  <si>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</si>
  <si>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</si>
  <si>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</si>
  <si>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</si>
  <si>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</si>
  <si>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</si>
  <si>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</si>
  <si>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</si>
  <si>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</si>
  <si>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</si>
  <si>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</si>
  <si>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</si>
  <si>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</si>
  <si>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</si>
  <si>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</si>
  <si>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</si>
  <si>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</si>
  <si>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</si>
  <si>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</si>
  <si>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</si>
  <si>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</si>
  <si>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</si>
  <si>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</si>
  <si>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</si>
  <si>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</si>
  <si>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</si>
  <si>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</si>
  <si>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</si>
  <si>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</si>
  <si>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</si>
  <si>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</si>
  <si>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</si>
  <si>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</si>
  <si>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</si>
  <si>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</si>
  <si>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</si>
  <si>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</si>
  <si>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</si>
  <si>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</si>
  <si>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</si>
  <si>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</si>
  <si>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</si>
  <si>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</si>
  <si>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</si>
  <si>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</si>
  <si>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</si>
  <si>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</si>
  <si>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</si>
  <si>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</si>
  <si>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</si>
  <si>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</si>
  <si>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</si>
  <si>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</si>
  <si>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</si>
  <si>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</si>
  <si>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</si>
  <si>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</si>
  <si>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</si>
  <si>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</si>
  <si>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</si>
  <si>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</si>
  <si>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</si>
  <si>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</si>
  <si>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</si>
  <si>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</si>
  <si>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</si>
  <si>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</si>
  <si>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</si>
  <si>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</si>
  <si>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</si>
  <si>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</si>
  <si>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</si>
  <si>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</si>
  <si>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</si>
  <si>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</si>
  <si>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</si>
  <si>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</si>
  <si>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</si>
  <si>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</si>
  <si>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</si>
  <si>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</si>
  <si>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</si>
  <si>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</si>
  <si>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</si>
  <si>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</si>
  <si>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</si>
  <si>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</si>
  <si>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</si>
  <si>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</si>
  <si>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</si>
  <si>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</si>
  <si>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</si>
  <si>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</si>
  <si>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</si>
  <si>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</si>
  <si>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</si>
  <si>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</si>
  <si>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</si>
  <si>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</si>
  <si>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</si>
  <si>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</si>
  <si>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</si>
  <si>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</si>
  <si>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</si>
  <si>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</si>
  <si>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</si>
  <si>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</si>
  <si>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</si>
  <si>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</si>
  <si>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</si>
  <si>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</si>
  <si>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</si>
  <si>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</si>
  <si>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</si>
  <si>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</si>
  <si>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</si>
  <si>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</si>
  <si>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</si>
  <si>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</si>
  <si>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</si>
  <si>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</si>
  <si>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</si>
  <si>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</si>
  <si>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</si>
  <si>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</si>
  <si>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</si>
  <si>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</si>
  <si>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</si>
  <si>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</si>
  <si>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</si>
  <si>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</si>
  <si>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</si>
  <si>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</si>
  <si>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</si>
  <si>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</si>
  <si>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</si>
  <si>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</si>
  <si>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</si>
  <si>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</si>
  <si>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</si>
  <si>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</si>
  <si>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</si>
  <si>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</si>
  <si>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</si>
  <si>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</si>
  <si>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</si>
  <si>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</si>
  <si>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</si>
  <si>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</si>
  <si>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</si>
  <si>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</si>
  <si>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</si>
  <si>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</si>
  <si>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</si>
  <si>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</si>
  <si>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</si>
  <si>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</si>
  <si>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</si>
  <si>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</si>
  <si>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</si>
  <si>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</si>
  <si>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</si>
  <si>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</si>
  <si>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</si>
  <si>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</si>
  <si>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</si>
  <si>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</si>
  <si>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</si>
  <si>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</si>
  <si>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</si>
  <si>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</si>
  <si>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</si>
  <si>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</si>
  <si>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</si>
  <si>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</si>
  <si>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</si>
  <si>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</si>
  <si>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</si>
  <si>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</si>
  <si>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</si>
  <si>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</si>
  <si>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</si>
  <si>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</si>
  <si>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</si>
  <si>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</si>
  <si>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</si>
  <si>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</si>
  <si>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</si>
  <si>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</si>
  <si>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</si>
  <si>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</si>
  <si>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</si>
  <si>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</si>
  <si>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</si>
  <si>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</si>
  <si>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</si>
  <si>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</si>
  <si>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</si>
  <si>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</si>
  <si>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</si>
  <si>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</si>
  <si>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</si>
  <si>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</si>
  <si>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</si>
  <si>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</si>
  <si>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</si>
  <si>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</si>
  <si>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</si>
  <si>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</si>
  <si>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</si>
  <si>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</si>
  <si>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</si>
  <si>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</si>
  <si>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</si>
  <si>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</si>
  <si>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</si>
  <si>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</si>
  <si>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</si>
  <si>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</si>
  <si>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</si>
  <si>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</si>
  <si>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</si>
  <si>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</si>
  <si>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</si>
  <si>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</si>
  <si>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</si>
  <si>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</si>
  <si>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</si>
  <si>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</si>
  <si>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</si>
  <si>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</si>
  <si>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</si>
  <si>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</si>
  <si>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</si>
  <si>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</si>
  <si>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</si>
  <si>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</si>
  <si>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</si>
  <si>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</si>
  <si>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</si>
  <si>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</si>
  <si>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</si>
  <si>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</si>
  <si>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</si>
  <si>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</si>
  <si>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</si>
  <si>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</si>
  <si>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</si>
  <si>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</si>
  <si>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</si>
  <si>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</si>
  <si>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</si>
  <si>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</si>
  <si>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</si>
  <si>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</si>
  <si>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</si>
  <si>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</si>
  <si>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</si>
  <si>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</si>
  <si>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</si>
  <si>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</si>
  <si>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</si>
  <si>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</si>
  <si>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</si>
  <si>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</si>
  <si>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</si>
  <si>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</si>
  <si>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</si>
  <si>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</si>
  <si>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</si>
  <si>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</si>
  <si>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</si>
  <si>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</si>
  <si>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</si>
  <si>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</si>
  <si>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</si>
  <si>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</si>
  <si>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</si>
  <si>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</si>
  <si>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</si>
  <si>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</si>
  <si>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</si>
  <si>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</si>
  <si>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</si>
  <si>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</si>
  <si>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</si>
  <si>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</si>
  <si>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</si>
  <si>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</si>
  <si>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</si>
  <si>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</si>
  <si>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</si>
  <si>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</si>
  <si>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</si>
  <si>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</si>
  <si>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</si>
  <si>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</si>
  <si>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</si>
  <si>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</si>
  <si>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</si>
  <si>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</si>
  <si>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</si>
  <si>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</si>
  <si>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</si>
  <si>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</si>
  <si>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</si>
  <si>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</si>
  <si>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</si>
  <si>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</si>
  <si>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</si>
  <si>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</si>
  <si>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</si>
  <si>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</si>
  <si>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</si>
  <si>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</si>
  <si>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</si>
  <si>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</si>
  <si>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</si>
  <si>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</si>
  <si>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</si>
  <si>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</si>
  <si>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</si>
  <si>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</si>
  <si>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</si>
  <si>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</si>
  <si>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</si>
  <si>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</si>
  <si>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</si>
  <si>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</si>
  <si>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</si>
  <si>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</si>
  <si>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</si>
  <si>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</si>
  <si>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</si>
  <si>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</si>
  <si>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</si>
  <si>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</si>
  <si>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</si>
  <si>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</si>
  <si>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</si>
  <si>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</si>
  <si>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</si>
  <si>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</si>
  <si>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</si>
  <si>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</si>
  <si>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</si>
  <si>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</si>
  <si>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</si>
  <si>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</si>
  <si>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</si>
  <si>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</si>
  <si>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</si>
  <si>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</si>
  <si>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</si>
  <si>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</si>
  <si>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</si>
  <si>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</si>
  <si>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</si>
  <si>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</si>
  <si>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</si>
  <si>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</si>
  <si>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</si>
  <si>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</si>
  <si>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</si>
  <si>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</si>
  <si>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</si>
  <si>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</si>
  <si>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</si>
  <si>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</si>
  <si>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</si>
  <si>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</si>
  <si>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</si>
  <si>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</si>
  <si>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</si>
  <si>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</si>
  <si>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</si>
  <si>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</si>
  <si>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</si>
  <si>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</si>
  <si>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</si>
  <si>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</si>
  <si>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</si>
  <si>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</si>
  <si>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</si>
  <si>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</si>
  <si>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</si>
  <si>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</si>
  <si>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</si>
  <si>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</si>
  <si>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</si>
  <si>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</si>
  <si>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</si>
  <si>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</si>
  <si>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</si>
  <si>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</si>
  <si>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</si>
  <si>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</si>
  <si>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</si>
  <si>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</si>
  <si>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</si>
  <si>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</si>
  <si>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</si>
  <si>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</si>
  <si>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</si>
  <si>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</si>
  <si>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</si>
  <si>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</si>
  <si>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</si>
  <si>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</si>
  <si>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</si>
  <si>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</si>
  <si>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</si>
  <si>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</si>
  <si>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</si>
  <si>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</si>
  <si>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</si>
  <si>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</si>
  <si>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</si>
  <si>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</si>
  <si>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</si>
  <si>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</si>
  <si>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</si>
  <si>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</si>
  <si>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</si>
  <si>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</si>
  <si>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</si>
  <si>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</si>
  <si>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</si>
  <si>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</si>
  <si>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</si>
  <si>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</si>
  <si>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</si>
  <si>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</si>
  <si>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</si>
  <si>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</si>
  <si>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</si>
  <si>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</si>
  <si>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</si>
  <si>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</si>
  <si>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</si>
  <si>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</si>
  <si>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</si>
  <si>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</si>
  <si>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</si>
  <si>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</si>
  <si>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</si>
  <si>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</si>
  <si>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</si>
  <si>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</si>
  <si>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</si>
  <si>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</si>
  <si>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</si>
  <si>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</si>
  <si>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</si>
  <si>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</si>
  <si>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</si>
  <si>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</si>
  <si>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</si>
  <si>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</si>
  <si>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</si>
  <si>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</si>
  <si>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</si>
  <si>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</si>
  <si>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</si>
  <si>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</si>
  <si>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</si>
  <si>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</si>
  <si>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</si>
  <si>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</si>
  <si>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</si>
  <si>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</si>
  <si>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</si>
  <si>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</si>
  <si>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</si>
  <si>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</si>
  <si>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</si>
  <si>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</si>
  <si>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</si>
  <si>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</si>
  <si>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</si>
  <si>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</si>
  <si>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</si>
  <si>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</si>
  <si>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</si>
  <si>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</si>
  <si>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</si>
  <si>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</si>
  <si>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</si>
  <si>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</si>
  <si>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</si>
  <si>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</si>
  <si>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</si>
  <si>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</si>
  <si>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</si>
  <si>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</si>
  <si>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</si>
  <si>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</si>
  <si>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</si>
  <si>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</si>
  <si>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</si>
  <si>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</si>
  <si>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</si>
  <si>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</si>
  <si>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</si>
  <si>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</si>
  <si>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</si>
  <si>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</si>
  <si>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</si>
  <si>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</si>
  <si>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</si>
  <si>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</si>
  <si>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</si>
  <si>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</si>
  <si>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</si>
  <si>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</si>
  <si>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</si>
  <si>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</si>
  <si>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</si>
  <si>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</si>
  <si>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</si>
  <si>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</si>
  <si>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</si>
  <si>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</si>
  <si>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</si>
  <si>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</si>
  <si>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</si>
  <si>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</si>
  <si>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</si>
  <si>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</si>
  <si>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</si>
  <si>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</si>
  <si>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</si>
  <si>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</si>
  <si>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</si>
  <si>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</si>
  <si>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</si>
  <si>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</si>
  <si>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</si>
  <si>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</si>
  <si>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</si>
  <si>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</si>
  <si>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</si>
  <si>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</si>
  <si>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</si>
  <si>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</si>
  <si>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</si>
  <si>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</si>
  <si>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</si>
  <si>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</si>
  <si>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</si>
  <si>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</si>
  <si>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</si>
  <si>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</si>
  <si>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</si>
  <si>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</si>
  <si>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</si>
  <si>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</si>
  <si>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</si>
  <si>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</si>
  <si>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</si>
  <si>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</si>
  <si>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</si>
  <si>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</si>
  <si>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</si>
  <si>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</si>
  <si>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</si>
  <si>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</si>
  <si>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</si>
  <si>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</si>
  <si>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</si>
  <si>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</si>
  <si>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</si>
  <si>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</si>
  <si>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</si>
  <si>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</si>
  <si>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</si>
  <si>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</si>
  <si>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</si>
  <si>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</si>
  <si>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</si>
  <si>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</si>
  <si>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</si>
  <si>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</si>
  <si>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</si>
  <si>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</si>
  <si>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</si>
  <si>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</si>
  <si>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</si>
  <si>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</si>
  <si>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</si>
  <si>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</si>
  <si>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</si>
  <si>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</si>
  <si>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</si>
  <si>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</si>
  <si>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</si>
  <si>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</si>
  <si>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</si>
  <si>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</si>
  <si>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</si>
  <si>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</si>
  <si>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</si>
  <si>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</si>
  <si>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</si>
  <si>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</si>
  <si>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</si>
  <si>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</si>
  <si>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</si>
  <si>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</si>
  <si>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</si>
  <si>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</si>
  <si>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</si>
  <si>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</si>
  <si>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</si>
  <si>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</si>
  <si>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</si>
  <si>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</si>
  <si>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</si>
  <si>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</si>
  <si>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</si>
  <si>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</si>
  <si>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</si>
  <si>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</si>
  <si>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</si>
  <si>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</si>
  <si>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</si>
  <si>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</si>
  <si>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</si>
  <si>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</si>
  <si>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</si>
  <si>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</si>
  <si>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</si>
  <si>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</si>
  <si>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</si>
  <si>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</si>
  <si>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</si>
  <si>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</si>
  <si>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</si>
  <si>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</si>
  <si>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</si>
  <si>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</si>
  <si>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</si>
  <si>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</si>
  <si>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</si>
  <si>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</si>
  <si>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</si>
  <si>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</si>
  <si>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</si>
  <si>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</si>
  <si>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</si>
  <si>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</si>
  <si>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</si>
  <si>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</si>
  <si>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</si>
  <si>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</si>
  <si>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</si>
  <si>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</si>
  <si>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</si>
  <si>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</si>
  <si>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</si>
  <si>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</si>
  <si>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</si>
  <si>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</si>
  <si>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</si>
  <si>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</si>
  <si>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</si>
  <si>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</si>
  <si>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</si>
  <si>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</si>
  <si>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</si>
  <si>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</si>
  <si>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</si>
  <si>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</si>
  <si>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</si>
  <si>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</si>
  <si>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</si>
  <si>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</si>
  <si>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</si>
  <si>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</si>
  <si>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</si>
  <si>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</si>
  <si>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</si>
  <si>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</si>
  <si>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</si>
  <si>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</si>
  <si>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</si>
  <si>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</si>
  <si>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</si>
  <si>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</si>
  <si>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</si>
  <si>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</si>
  <si>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</si>
  <si>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</si>
  <si>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</si>
  <si>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</si>
  <si>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</si>
  <si>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</si>
  <si>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</si>
  <si>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</si>
  <si>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</si>
  <si>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</si>
  <si>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</si>
  <si>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</si>
  <si>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</si>
  <si>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</si>
  <si>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</si>
  <si>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</si>
  <si>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</si>
  <si>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</si>
  <si>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</si>
  <si>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</si>
  <si>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</si>
  <si>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</si>
  <si>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</si>
  <si>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</si>
  <si>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</si>
  <si>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</si>
  <si>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</si>
  <si>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</si>
  <si>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</si>
  <si>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</si>
  <si>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</si>
  <si>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</si>
  <si>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</si>
  <si>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</si>
  <si>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</si>
  <si>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</si>
  <si>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</si>
  <si>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</si>
  <si>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</si>
  <si>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</si>
  <si>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</si>
  <si>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</si>
  <si>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</si>
  <si>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</si>
  <si>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</si>
  <si>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</si>
  <si>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</si>
  <si>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</si>
  <si>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</si>
  <si>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</si>
  <si>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</si>
  <si>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</si>
  <si>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</si>
  <si>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</si>
  <si>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</si>
  <si>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</si>
  <si>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</si>
  <si>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</si>
  <si>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</si>
  <si>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</si>
  <si>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</si>
  <si>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</si>
  <si>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</si>
  <si>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</si>
  <si>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</si>
  <si>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</si>
  <si>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</si>
  <si>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</si>
  <si>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</si>
  <si>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</si>
  <si>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</si>
  <si>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</si>
  <si>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</si>
  <si>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</si>
  <si>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</si>
  <si>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</si>
  <si>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</si>
  <si>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</si>
  <si>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</si>
  <si>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</si>
  <si>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</si>
  <si>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</si>
  <si>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</si>
  <si>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</si>
  <si>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</si>
  <si>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</si>
  <si>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</si>
  <si>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</si>
  <si>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</si>
  <si>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</si>
  <si>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</si>
  <si>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</si>
  <si>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</si>
  <si>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</si>
  <si>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</si>
  <si>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</si>
  <si>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</si>
  <si>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</si>
  <si>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</si>
  <si>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</si>
  <si>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</si>
  <si>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</si>
  <si>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</si>
  <si>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</si>
  <si>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</si>
  <si>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</si>
  <si>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</si>
  <si>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</si>
  <si>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</si>
  <si>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</si>
  <si>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</si>
  <si>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</si>
  <si>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</si>
  <si>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</si>
  <si>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</si>
  <si>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</si>
  <si>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</si>
  <si>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</si>
  <si>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</si>
  <si>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</si>
  <si>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</si>
  <si>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</si>
  <si>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</si>
  <si>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</si>
  <si>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</si>
  <si>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</si>
  <si>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</si>
  <si>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</si>
  <si>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</si>
  <si>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</si>
  <si>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</si>
  <si>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</si>
  <si>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</si>
  <si>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</si>
  <si>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</si>
  <si>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</si>
  <si>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</si>
  <si>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</si>
  <si>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</si>
  <si>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</si>
  <si>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</si>
  <si>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</si>
  <si>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</si>
  <si>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</si>
  <si>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</si>
  <si>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</si>
  <si>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</si>
  <si>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</si>
  <si>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</si>
  <si>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</si>
  <si>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</si>
  <si>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</si>
  <si>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</si>
  <si>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</si>
  <si>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</si>
  <si>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</si>
  <si>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</si>
  <si>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</si>
  <si>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</si>
  <si>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</si>
  <si>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</si>
  <si>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</si>
  <si>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</si>
  <si>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</si>
  <si>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</si>
  <si>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</si>
  <si>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</si>
  <si>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</si>
  <si>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</si>
  <si>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</si>
  <si>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</si>
  <si>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</si>
  <si>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</si>
  <si>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</si>
  <si>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</si>
  <si>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</si>
  <si>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</si>
  <si>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</si>
  <si>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</si>
  <si>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</si>
  <si>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</si>
  <si>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</si>
  <si>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</si>
  <si>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</si>
  <si>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</si>
  <si>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</si>
  <si>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</si>
  <si>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</si>
  <si>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</si>
  <si>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</si>
  <si>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</si>
  <si>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</si>
  <si>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</si>
  <si>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</si>
  <si>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</si>
  <si>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</si>
  <si>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</si>
  <si>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</si>
  <si>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</si>
  <si>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</si>
  <si>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</si>
  <si>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</si>
  <si>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</si>
  <si>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</si>
  <si>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</si>
  <si>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</si>
  <si>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</si>
  <si>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</si>
  <si>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</si>
  <si>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</si>
  <si>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</si>
  <si>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</si>
  <si>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</si>
  <si>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</si>
  <si>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</si>
  <si>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</si>
  <si>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</si>
  <si>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</si>
  <si>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</si>
  <si>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</si>
  <si>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</si>
  <si>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</si>
  <si>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</si>
  <si>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</si>
  <si>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</si>
  <si>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</si>
  <si>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</si>
  <si>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</si>
  <si>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</si>
  <si>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</si>
  <si>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</si>
  <si>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</si>
  <si>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</si>
  <si>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</si>
  <si>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</si>
  <si>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</si>
  <si>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</si>
  <si>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</si>
  <si>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</si>
  <si>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</si>
  <si>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</si>
  <si>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</si>
  <si>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</si>
  <si>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</si>
  <si>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</si>
  <si>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</si>
  <si>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</si>
  <si>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</si>
  <si>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</si>
  <si>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</si>
  <si>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</si>
  <si>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</si>
  <si>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</si>
  <si>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</si>
  <si>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</si>
  <si>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</si>
  <si>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</si>
  <si>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</si>
  <si>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</si>
  <si>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</si>
  <si>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</si>
  <si>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</si>
  <si>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</si>
  <si>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</si>
  <si>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</si>
  <si>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</si>
  <si>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</si>
  <si>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</si>
  <si>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</si>
  <si>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</si>
  <si>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</si>
  <si>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</si>
  <si>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</si>
  <si>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</si>
  <si>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</si>
  <si>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</si>
  <si>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</si>
  <si>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</si>
  <si>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</si>
  <si>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</si>
  <si>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</si>
  <si>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</si>
  <si>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</si>
  <si>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</si>
  <si>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</si>
  <si>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</si>
  <si>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</si>
  <si>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</si>
  <si>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</si>
  <si>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</si>
  <si>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</si>
  <si>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</si>
  <si>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</si>
  <si>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</si>
  <si>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</si>
  <si>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</si>
  <si>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</si>
  <si>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</si>
  <si>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</si>
  <si>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</si>
  <si>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</si>
  <si>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</si>
  <si>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</si>
  <si>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</si>
  <si>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</si>
  <si>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</si>
  <si>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</si>
  <si>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</si>
  <si>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</si>
  <si>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</si>
  <si>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</si>
  <si>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</si>
  <si>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</si>
  <si>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</si>
  <si>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</si>
  <si>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</si>
  <si>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</si>
  <si>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</si>
  <si>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</si>
  <si>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</si>
  <si>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</si>
  <si>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</si>
  <si>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</si>
  <si>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</si>
  <si>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</si>
  <si>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</si>
  <si>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</si>
  <si>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</si>
  <si>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</si>
  <si>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</si>
  <si>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</si>
  <si>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</si>
  <si>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</si>
  <si>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</si>
  <si>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</si>
  <si>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</si>
  <si>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</si>
  <si>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</si>
  <si>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</si>
  <si>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</si>
  <si>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</si>
  <si>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</si>
  <si>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</si>
  <si>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</si>
  <si>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</si>
  <si>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</si>
  <si>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</si>
  <si>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</si>
  <si>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</si>
  <si>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</si>
  <si>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</si>
  <si>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</si>
  <si>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</si>
  <si>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</si>
  <si>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</si>
  <si>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</si>
  <si>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</si>
  <si>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</si>
  <si>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</si>
  <si>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</si>
  <si>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</si>
  <si>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</si>
  <si>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</si>
  <si>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</si>
  <si>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</si>
  <si>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</si>
  <si>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</si>
  <si>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</si>
  <si>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</si>
  <si>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</si>
  <si>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</si>
  <si>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</si>
  <si>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</si>
  <si>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</si>
  <si>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</si>
  <si>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</si>
  <si>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</si>
  <si>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</si>
  <si>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</si>
  <si>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</si>
  <si>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</si>
  <si>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</si>
  <si>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</si>
  <si>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</si>
  <si>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</si>
  <si>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</si>
  <si>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</si>
  <si>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</si>
  <si>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</si>
  <si>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</si>
  <si>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</si>
  <si>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</si>
  <si>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</si>
  <si>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</si>
  <si>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</si>
  <si>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</si>
  <si>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</si>
  <si>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</si>
  <si>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</si>
  <si>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</si>
  <si>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</si>
  <si>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</si>
  <si>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</si>
  <si>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</si>
  <si>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</si>
  <si>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</si>
  <si>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</si>
  <si>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</si>
  <si>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</si>
  <si>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</si>
  <si>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</si>
  <si>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</si>
  <si>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</si>
  <si>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</si>
  <si>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</si>
  <si>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</si>
  <si>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</si>
  <si>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</si>
  <si>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</si>
  <si>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</si>
  <si>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</si>
  <si>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</si>
  <si>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</si>
  <si>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</si>
  <si>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</si>
  <si>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</si>
  <si>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</si>
  <si>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</si>
  <si>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</si>
  <si>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</si>
  <si>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</si>
  <si>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</si>
  <si>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</si>
  <si>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</si>
  <si>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</si>
  <si>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</si>
  <si>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</si>
  <si>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</si>
  <si>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</si>
  <si>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</si>
  <si>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</si>
  <si>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</si>
  <si>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</si>
  <si>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</si>
  <si>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</si>
  <si>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</si>
  <si>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</si>
  <si>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</si>
  <si>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</si>
  <si>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</si>
  <si>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</si>
  <si>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</si>
  <si>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</si>
  <si>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</si>
  <si>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</si>
  <si>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</si>
  <si>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</si>
  <si>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</si>
  <si>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</si>
  <si>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</si>
  <si>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</si>
  <si>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</si>
  <si>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</si>
  <si>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</si>
  <si>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</si>
  <si>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</si>
  <si>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</si>
  <si>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</si>
  <si>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</si>
  <si>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</si>
  <si>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</si>
  <si>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</si>
  <si>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</si>
  <si>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</si>
  <si>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</si>
  <si>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</si>
  <si>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</si>
  <si>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</si>
  <si>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</si>
  <si>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</si>
  <si>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</si>
  <si>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</si>
  <si>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</si>
  <si>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</si>
  <si>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</si>
  <si>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</si>
  <si>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</si>
  <si>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</si>
  <si>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</si>
  <si>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</si>
  <si>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</si>
  <si>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</si>
  <si>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</si>
  <si>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</si>
  <si>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</si>
  <si>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</si>
  <si>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</si>
  <si>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</si>
  <si>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</si>
  <si>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</si>
  <si>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</si>
  <si>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</si>
  <si>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</si>
  <si>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</si>
  <si>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</si>
  <si>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</si>
  <si>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</si>
  <si>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</si>
  <si>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</si>
  <si>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</si>
  <si>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</si>
  <si>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</si>
  <si>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</si>
  <si>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</si>
  <si>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</si>
  <si>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</si>
  <si>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</si>
  <si>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</si>
  <si>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</si>
  <si>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</si>
  <si>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</si>
  <si>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</si>
  <si>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</si>
  <si>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</si>
  <si>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</si>
  <si>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</si>
  <si>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</si>
  <si>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</si>
  <si>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</si>
  <si>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</si>
  <si>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</si>
  <si>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</si>
  <si>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</si>
  <si>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</si>
  <si>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</si>
  <si>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</si>
  <si>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</si>
  <si>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</si>
  <si>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</si>
  <si>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</si>
  <si>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</si>
  <si>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</si>
  <si>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</si>
  <si>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</si>
  <si>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</si>
  <si>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</si>
  <si>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</si>
  <si>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</si>
  <si>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</si>
  <si>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</si>
  <si>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</si>
  <si>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</si>
  <si>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</si>
  <si>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</si>
  <si>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</si>
  <si>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</si>
  <si>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</si>
  <si>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</si>
  <si>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</si>
  <si>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</si>
  <si>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</si>
  <si>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</si>
  <si>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</si>
  <si>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</si>
  <si>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</si>
  <si>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</si>
  <si>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</si>
  <si>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</si>
  <si>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</si>
  <si>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</si>
  <si>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</si>
  <si>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</si>
  <si>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</si>
  <si>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</si>
  <si>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</si>
  <si>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</si>
  <si>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</si>
  <si>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</si>
  <si>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</si>
  <si>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</si>
  <si>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</si>
  <si>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</si>
  <si>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</si>
  <si>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</si>
  <si>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</si>
  <si>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</si>
  <si>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</si>
  <si>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</si>
  <si>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</si>
  <si>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</si>
  <si>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</si>
  <si>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</si>
  <si>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</si>
  <si>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</si>
  <si>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</si>
  <si>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</si>
  <si>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</si>
  <si>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</si>
  <si>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</si>
  <si>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</si>
  <si>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</si>
  <si>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</si>
  <si>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</si>
  <si>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</si>
  <si>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</si>
  <si>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</si>
  <si>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</si>
  <si>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</si>
  <si>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</si>
  <si>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</si>
  <si>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</si>
  <si>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</si>
  <si>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</si>
  <si>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</si>
  <si>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</si>
  <si>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</si>
  <si>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</si>
  <si>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</si>
  <si>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</si>
  <si>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</si>
  <si>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</si>
  <si>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</si>
  <si>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</si>
  <si>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</si>
  <si>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</si>
  <si>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</si>
  <si>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</si>
  <si>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</si>
  <si>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</si>
  <si>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</si>
  <si>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</si>
  <si>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</si>
  <si>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</si>
  <si>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</si>
  <si>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</si>
  <si>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</si>
  <si>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</si>
  <si>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</si>
  <si>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</si>
  <si>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</si>
  <si>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</si>
  <si>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</si>
  <si>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</si>
  <si>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</si>
  <si>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</si>
  <si>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</si>
  <si>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</si>
  <si>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</si>
  <si>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</si>
  <si>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</si>
  <si>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</si>
  <si>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</si>
  <si>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</si>
  <si>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</si>
  <si>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</si>
  <si>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</si>
  <si>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</si>
  <si>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</si>
  <si>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</si>
  <si>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</si>
  <si>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</si>
  <si>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</si>
  <si>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</si>
  <si>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</si>
  <si>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</si>
  <si>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</si>
  <si>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</si>
  <si>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</si>
  <si>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</si>
  <si>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</si>
  <si>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</si>
  <si>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</si>
  <si>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</si>
  <si>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</si>
  <si>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</si>
  <si>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</si>
  <si>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</si>
  <si>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</si>
  <si>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</si>
  <si>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</si>
  <si>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</si>
  <si>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</si>
  <si>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</si>
  <si>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</si>
  <si>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</si>
  <si>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</si>
  <si>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</si>
  <si>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</si>
  <si>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</si>
  <si>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</si>
  <si>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</si>
  <si>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</si>
  <si>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</si>
  <si>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</si>
  <si>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</si>
  <si>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</si>
  <si>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</si>
  <si>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</si>
  <si>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</si>
  <si>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</si>
  <si>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</si>
  <si>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</si>
  <si>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</si>
  <si>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</si>
  <si>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</si>
  <si>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</si>
  <si>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</si>
  <si>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</si>
  <si>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</si>
  <si>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</si>
  <si>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</si>
  <si>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</si>
  <si>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</si>
  <si>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</si>
  <si>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</si>
  <si>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</si>
  <si>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</si>
  <si>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</si>
  <si>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</si>
  <si>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</si>
  <si>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</si>
  <si>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</si>
  <si>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</si>
  <si>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</si>
  <si>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</si>
  <si>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</si>
  <si>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</si>
  <si>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</si>
  <si>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</si>
  <si>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</si>
  <si>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</si>
  <si>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</si>
  <si>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</si>
  <si>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</si>
  <si>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</si>
  <si>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</si>
  <si>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</si>
  <si>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</si>
  <si>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</si>
  <si>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</si>
  <si>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</si>
  <si>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</si>
  <si>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</si>
  <si>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</si>
  <si>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</si>
  <si>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</si>
  <si>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</si>
  <si>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</si>
  <si>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</si>
  <si>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</si>
  <si>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</si>
  <si>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</si>
  <si>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</si>
  <si>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</si>
  <si>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</si>
  <si>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</si>
  <si>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</si>
  <si>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</si>
  <si>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</si>
  <si>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</si>
  <si>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</si>
  <si>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</si>
  <si>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</si>
  <si>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</si>
  <si>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</si>
  <si>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</si>
  <si>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</si>
  <si>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</si>
  <si>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</si>
  <si>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</si>
  <si>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</si>
  <si>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</si>
  <si>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</si>
  <si>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</si>
  <si>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</si>
  <si>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</si>
  <si>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</si>
  <si>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</si>
  <si>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</si>
  <si>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</si>
  <si>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</si>
  <si>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</si>
  <si>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</si>
  <si>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</si>
  <si>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</si>
  <si>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</si>
  <si>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</si>
  <si>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</si>
  <si>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</si>
  <si>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</si>
  <si>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</si>
  <si>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</si>
  <si>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</si>
  <si>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</si>
  <si>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</si>
  <si>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</si>
  <si>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</si>
  <si>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</si>
  <si>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</si>
  <si>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</si>
  <si>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</si>
  <si>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</si>
  <si>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</si>
  <si>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</si>
  <si>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</si>
  <si>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</si>
  <si>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</si>
  <si>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</si>
  <si>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</si>
  <si>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</si>
  <si>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</si>
  <si>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</si>
  <si>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</si>
  <si>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</si>
  <si>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</si>
  <si>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</si>
  <si>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</si>
  <si>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</si>
  <si>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</si>
  <si>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</si>
  <si>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</si>
  <si>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</si>
  <si>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</si>
  <si>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</si>
  <si>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</si>
  <si>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</si>
  <si>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</si>
  <si>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</si>
  <si>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</si>
  <si>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</si>
  <si>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</si>
  <si>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</si>
  <si>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</si>
  <si>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</si>
  <si>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</si>
  <si>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</si>
  <si>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</si>
  <si>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</si>
  <si>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</si>
  <si>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</si>
  <si>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</si>
  <si>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</si>
  <si>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</si>
  <si>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</si>
  <si>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</si>
  <si>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</si>
  <si>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</si>
  <si>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</si>
  <si>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</si>
  <si>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</si>
  <si>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</si>
  <si>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</si>
  <si>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</si>
  <si>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</si>
  <si>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</si>
  <si>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</si>
  <si>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</si>
  <si>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</si>
  <si>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</si>
  <si>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</si>
  <si>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</si>
  <si>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</si>
  <si>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</si>
  <si>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</si>
  <si>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</si>
  <si>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</si>
  <si>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</si>
  <si>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</si>
  <si>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</si>
  <si>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</si>
  <si>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</si>
  <si>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</si>
  <si>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</si>
  <si>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</si>
  <si>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</si>
  <si>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</si>
  <si>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</si>
  <si>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</si>
  <si>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</si>
  <si>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</si>
  <si>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</si>
  <si>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</si>
  <si>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</si>
  <si>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</si>
  <si>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</si>
  <si>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</si>
  <si>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</si>
  <si>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</si>
  <si>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</si>
  <si>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</si>
  <si>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</si>
  <si>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</si>
  <si>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</si>
  <si>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</si>
  <si>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</si>
  <si>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</si>
  <si>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</si>
  <si>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</si>
  <si>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</si>
  <si>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</si>
  <si>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</si>
  <si>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</si>
  <si>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</si>
  <si>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</si>
  <si>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</si>
  <si>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</si>
  <si>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</si>
  <si>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</si>
  <si>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</si>
  <si>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</si>
  <si>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</si>
  <si>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</si>
  <si>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</si>
  <si>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</si>
  <si>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</si>
  <si>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</si>
  <si>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</si>
  <si>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</si>
  <si>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</si>
  <si>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</si>
  <si>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</si>
  <si>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</si>
  <si>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</si>
  <si>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</si>
  <si>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</si>
  <si>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</si>
  <si>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</si>
  <si>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</si>
  <si>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</si>
  <si>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</si>
  <si>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</si>
  <si>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</si>
  <si>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</si>
  <si>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</si>
  <si>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</si>
  <si>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</si>
  <si>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</si>
  <si>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</si>
  <si>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</si>
  <si>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</si>
  <si>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</si>
  <si>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</si>
  <si>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</si>
  <si>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</si>
  <si>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</si>
  <si>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</si>
  <si>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</si>
  <si>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</si>
  <si>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</si>
  <si>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</si>
  <si>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</si>
  <si>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</si>
  <si>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</si>
  <si>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</si>
  <si>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</si>
  <si>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</si>
  <si>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</si>
  <si>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</si>
  <si>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</si>
  <si>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</si>
  <si>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</si>
  <si>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</si>
  <si>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</si>
  <si>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</si>
  <si>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</si>
  <si>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</si>
  <si>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</si>
  <si>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</si>
  <si>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</si>
  <si>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</si>
  <si>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</si>
  <si>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</si>
  <si>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</si>
  <si>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</si>
  <si>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</si>
  <si>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</si>
  <si>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</si>
  <si>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</si>
  <si>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</si>
  <si>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</si>
  <si>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</si>
  <si>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</si>
  <si>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</si>
  <si>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</si>
  <si>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</si>
  <si>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</si>
  <si>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</si>
  <si>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</si>
  <si>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</si>
  <si>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</si>
  <si>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</si>
  <si>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</si>
  <si>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</si>
  <si>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</si>
  <si>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</si>
  <si>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</si>
  <si>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</si>
  <si>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</si>
  <si>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</si>
  <si>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</si>
  <si>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</si>
  <si>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</si>
  <si>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</si>
  <si>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</si>
  <si>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</si>
  <si>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</si>
  <si>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</si>
  <si>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</si>
  <si>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</si>
  <si>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</si>
  <si>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</si>
  <si>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</si>
  <si>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</si>
  <si>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</si>
  <si>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</si>
  <si>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</si>
  <si>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</si>
  <si>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</si>
  <si>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</si>
  <si>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</si>
  <si>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</si>
  <si>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</si>
  <si>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</si>
  <si>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</si>
  <si>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</si>
  <si>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</si>
  <si>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</si>
  <si>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</si>
  <si>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</si>
  <si>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</si>
  <si>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</si>
  <si>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</si>
  <si>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</si>
  <si>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</si>
  <si>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</si>
  <si>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</si>
  <si>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</si>
  <si>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</si>
  <si>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</si>
  <si>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</si>
  <si>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</si>
  <si>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</si>
  <si>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</si>
  <si>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</si>
  <si>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</si>
  <si>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</si>
  <si>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</si>
  <si>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</si>
  <si>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</si>
  <si>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</si>
  <si>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</si>
  <si>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</si>
  <si>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</si>
  <si>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</si>
  <si>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</si>
  <si>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</si>
  <si>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</si>
  <si>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</si>
  <si>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</si>
  <si>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</si>
  <si>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</si>
  <si>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</si>
  <si>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</si>
  <si>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</si>
  <si>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</si>
  <si>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</si>
  <si>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</si>
  <si>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</si>
  <si>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</si>
  <si>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</si>
  <si>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</si>
  <si>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</si>
  <si>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</si>
  <si>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</si>
  <si>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</si>
  <si>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</si>
  <si>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</si>
  <si>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</si>
  <si>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</si>
  <si>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</si>
  <si>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</si>
  <si>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</si>
  <si>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</si>
  <si>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</si>
  <si>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</si>
  <si>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</si>
  <si>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</si>
  <si>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</si>
  <si>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</si>
  <si>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</si>
  <si>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</si>
  <si>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</si>
  <si>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</si>
  <si>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</si>
  <si>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</si>
  <si>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</si>
  <si>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</si>
  <si>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</si>
  <si>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</si>
  <si>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</si>
  <si>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</si>
  <si>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</si>
  <si>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</si>
  <si>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</si>
  <si>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</si>
  <si>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</si>
  <si>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</si>
  <si>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</si>
  <si>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</si>
  <si>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</si>
  <si>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</si>
  <si>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</si>
  <si>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</si>
  <si>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</si>
  <si>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</si>
  <si>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</si>
  <si>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</si>
  <si>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</si>
  <si>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</si>
  <si>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</si>
  <si>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</si>
  <si>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</si>
  <si>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</si>
  <si>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</si>
  <si>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</si>
  <si>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</si>
  <si>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</si>
  <si>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</si>
  <si>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</si>
  <si>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</si>
  <si>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</si>
  <si>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</si>
  <si>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</si>
  <si>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</si>
  <si>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</si>
  <si>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</si>
  <si>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</si>
  <si>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</si>
  <si>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</si>
  <si>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</si>
  <si>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</si>
  <si>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</si>
  <si>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</si>
  <si>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</si>
  <si>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</si>
  <si>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</si>
  <si>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</si>
  <si>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</si>
  <si>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</si>
  <si>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</si>
  <si>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</si>
  <si>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</si>
  <si>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</si>
  <si>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</si>
  <si>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</si>
  <si>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</si>
  <si>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</si>
  <si>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</si>
  <si>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</si>
  <si>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</si>
  <si>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</si>
  <si>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</si>
  <si>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</si>
  <si>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</si>
  <si>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</si>
  <si>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</si>
  <si>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</si>
  <si>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</si>
  <si>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</si>
  <si>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</si>
  <si>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</si>
  <si>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</si>
  <si>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</si>
  <si>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</si>
  <si>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</si>
  <si>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</si>
  <si>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</si>
  <si>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</si>
  <si>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</si>
  <si>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</si>
  <si>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</si>
  <si>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</si>
  <si>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</si>
  <si>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</si>
  <si>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</si>
  <si>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</si>
  <si>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</si>
  <si>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</si>
  <si>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</si>
  <si>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</si>
  <si>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</si>
  <si>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</si>
  <si>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</si>
  <si>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</si>
  <si>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</si>
  <si>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</si>
  <si>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</si>
  <si>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</si>
  <si>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</si>
  <si>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</si>
  <si>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</si>
  <si>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</si>
  <si>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</si>
  <si>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</si>
  <si>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</si>
  <si>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</si>
  <si>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</si>
  <si>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</si>
  <si>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</si>
  <si>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</si>
  <si>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</si>
  <si>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</si>
  <si>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</si>
  <si>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</si>
  <si>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</si>
  <si>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</si>
  <si>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</si>
  <si>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</si>
  <si>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</si>
  <si>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</si>
  <si>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</si>
  <si>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</si>
  <si>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</si>
  <si>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</si>
  <si>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</si>
  <si>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</si>
  <si>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</si>
  <si>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</si>
  <si>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</si>
  <si>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</si>
  <si>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</si>
  <si>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</si>
  <si>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</si>
  <si>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</si>
  <si>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</si>
  <si>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</si>
  <si>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</si>
  <si>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</si>
  <si>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</si>
  <si>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</si>
  <si>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</si>
  <si>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</si>
  <si>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</si>
  <si>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</si>
  <si>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</si>
  <si>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</si>
  <si>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</si>
  <si>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</si>
  <si>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</si>
  <si>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</si>
  <si>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</si>
  <si>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</si>
  <si>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</si>
  <si>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</si>
  <si>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</si>
  <si>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</si>
  <si>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</si>
  <si>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</si>
  <si>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</si>
  <si>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</si>
  <si>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</si>
  <si>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</si>
  <si>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</si>
  <si>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</si>
  <si>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</si>
  <si>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</si>
  <si>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</si>
  <si>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</si>
  <si>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</si>
  <si>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</si>
  <si>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</si>
  <si>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</si>
  <si>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</si>
  <si>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</si>
  <si>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</si>
  <si>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</si>
  <si>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</si>
  <si>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</si>
  <si>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</si>
  <si>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</si>
  <si>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</si>
  <si>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</si>
  <si>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</si>
  <si>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</si>
  <si>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</si>
  <si>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</si>
  <si>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</si>
  <si>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</si>
  <si>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</si>
  <si>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</si>
  <si>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</si>
  <si>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</si>
  <si>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</si>
  <si>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</si>
  <si>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</si>
  <si>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</si>
  <si>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</si>
  <si>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</si>
  <si>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</si>
  <si>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</si>
  <si>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</si>
  <si>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</si>
  <si>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</si>
  <si>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</si>
  <si>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</si>
  <si>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</si>
  <si>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</si>
  <si>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</si>
  <si>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</si>
  <si>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</si>
  <si>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</si>
  <si>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</si>
  <si>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</si>
  <si>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</si>
  <si>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</si>
  <si>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</si>
  <si>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</si>
  <si>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</si>
  <si>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</si>
  <si>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</si>
  <si>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</si>
  <si>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</si>
  <si>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</si>
  <si>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</si>
  <si>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</si>
  <si>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</si>
  <si>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</si>
  <si>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</si>
  <si>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</si>
  <si>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</si>
  <si>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</si>
  <si>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</si>
  <si>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</si>
  <si>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</si>
  <si>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</si>
  <si>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</si>
  <si>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</si>
  <si>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</si>
  <si>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</si>
  <si>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</si>
  <si>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</si>
  <si>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</si>
  <si>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</si>
  <si>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</si>
  <si>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</si>
  <si>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</si>
  <si>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</si>
  <si>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</si>
  <si>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</si>
  <si>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</si>
  <si>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</si>
  <si>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</si>
  <si>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</si>
  <si>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</si>
  <si>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</si>
  <si>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</si>
  <si>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</si>
  <si>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</si>
  <si>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</si>
  <si>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</si>
  <si>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</si>
  <si>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</si>
  <si>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</si>
  <si>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</si>
  <si>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</si>
  <si>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</si>
  <si>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</si>
  <si>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</si>
  <si>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</si>
  <si>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</si>
  <si>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</si>
  <si>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</si>
  <si>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</si>
  <si>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</si>
  <si>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</si>
  <si>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</si>
  <si>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</si>
  <si>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</si>
  <si>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</si>
  <si>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</si>
  <si>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</si>
  <si>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</si>
  <si>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</si>
  <si>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</si>
  <si>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</si>
  <si>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</si>
  <si>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</si>
  <si>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</si>
  <si>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</si>
  <si>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</si>
  <si>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</si>
  <si>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</si>
  <si>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</si>
  <si>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</si>
  <si>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</si>
  <si>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</si>
  <si>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</si>
  <si>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</si>
  <si>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</si>
  <si>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</si>
  <si>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</si>
  <si>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</si>
  <si>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</si>
  <si>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</si>
  <si>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</si>
  <si>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</si>
  <si>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</si>
  <si>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</si>
  <si>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</si>
  <si>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</si>
  <si>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</si>
  <si>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</si>
  <si>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</si>
  <si>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</si>
  <si>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</si>
  <si>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</si>
  <si>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</si>
  <si>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</si>
  <si>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</si>
  <si>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</si>
  <si>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</si>
  <si>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</si>
  <si>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</si>
  <si>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</si>
  <si>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</si>
  <si>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</si>
  <si>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</si>
  <si>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</si>
  <si>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</si>
  <si>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</si>
  <si>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</si>
  <si>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</si>
  <si>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</si>
  <si>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</si>
  <si>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</si>
  <si>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</si>
  <si>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</si>
  <si>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</si>
  <si>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</si>
  <si>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</si>
  <si>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</si>
  <si>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</si>
  <si>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</si>
  <si>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</si>
  <si>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</si>
  <si>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</si>
  <si>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</si>
  <si>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</si>
  <si>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</si>
  <si>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</si>
  <si>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</si>
  <si>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</si>
  <si>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</si>
  <si>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</si>
  <si>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</si>
  <si>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</si>
  <si>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</si>
  <si>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</si>
  <si>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</si>
  <si>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</si>
  <si>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</si>
  <si>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</si>
  <si>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</si>
  <si>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</si>
  <si>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</si>
  <si>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</si>
  <si>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</si>
  <si>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</si>
  <si>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</si>
  <si>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</si>
  <si>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</si>
  <si>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</si>
  <si>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</si>
  <si>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</si>
  <si>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</si>
  <si>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</si>
  <si>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</si>
  <si>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</si>
  <si>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</si>
  <si>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</si>
  <si>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</si>
  <si>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</si>
  <si>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</si>
  <si>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</si>
  <si>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</si>
  <si>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</si>
  <si>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</si>
  <si>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</si>
  <si>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</si>
  <si>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</si>
  <si>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</si>
  <si>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</si>
  <si>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</si>
  <si>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</si>
  <si>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</si>
  <si>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</si>
  <si>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</si>
  <si>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</si>
  <si>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</si>
  <si>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</si>
  <si>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</si>
  <si>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</si>
  <si>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</si>
  <si>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</si>
  <si>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</si>
  <si>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</si>
  <si>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</si>
  <si>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</si>
  <si>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</si>
  <si>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</si>
  <si>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</si>
  <si>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</si>
  <si>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</si>
  <si>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</si>
  <si>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</si>
  <si>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</si>
  <si>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</si>
  <si>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</si>
  <si>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</si>
  <si>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</si>
  <si>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</si>
  <si>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</si>
  <si>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</si>
  <si>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</si>
  <si>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</si>
  <si>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</si>
  <si>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</si>
  <si>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</si>
  <si>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</si>
  <si>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</si>
  <si>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</si>
  <si>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</si>
  <si>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</si>
  <si>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</si>
  <si>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</si>
  <si>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</si>
  <si>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</si>
  <si>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</si>
  <si>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</si>
  <si>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</si>
  <si>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</si>
  <si>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</si>
  <si>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</si>
  <si>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</si>
  <si>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</si>
  <si>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</si>
  <si>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</si>
  <si>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</si>
  <si>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</si>
  <si>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</si>
  <si>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</si>
  <si>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</si>
  <si>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</si>
  <si>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</si>
  <si>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</si>
  <si>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</si>
  <si>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</si>
  <si>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</si>
  <si>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</si>
  <si>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</si>
  <si>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</si>
  <si>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</si>
  <si>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</si>
  <si>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</si>
  <si>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</si>
  <si>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</si>
  <si>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</si>
  <si>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</si>
  <si>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</si>
  <si>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</si>
  <si>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</si>
  <si>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</si>
  <si>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</si>
  <si>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</si>
  <si>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</si>
  <si>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</si>
  <si>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</si>
  <si>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</si>
  <si>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</si>
  <si>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</si>
  <si>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</si>
  <si>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</si>
  <si>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</si>
  <si>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</si>
  <si>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</si>
  <si>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</si>
  <si>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</si>
  <si>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</si>
  <si>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</si>
  <si>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</si>
  <si>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</si>
  <si>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</si>
  <si>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</si>
  <si>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</si>
  <si>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</si>
  <si>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</si>
  <si>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</si>
  <si>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</si>
  <si>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</si>
  <si>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</si>
  <si>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</si>
  <si>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</si>
  <si>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</si>
  <si>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</si>
  <si>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</si>
  <si>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</si>
  <si>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</si>
  <si>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</si>
  <si>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</si>
  <si>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</si>
  <si>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</si>
  <si>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</si>
  <si>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</si>
  <si>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</si>
  <si>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</si>
  <si>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</si>
  <si>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</si>
  <si>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</si>
  <si>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</si>
  <si>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</si>
  <si>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</si>
  <si>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</si>
  <si>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</si>
  <si>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</si>
  <si>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</si>
  <si>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</si>
  <si>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</si>
  <si>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</si>
  <si>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</si>
  <si>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</si>
  <si>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</si>
  <si>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</si>
  <si>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</si>
  <si>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</si>
  <si>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</si>
  <si>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</si>
  <si>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</si>
  <si>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</si>
  <si>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</si>
  <si>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</si>
  <si>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</si>
  <si>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</si>
  <si>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</si>
  <si>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</si>
  <si>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</si>
  <si>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</si>
  <si>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</si>
  <si>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</si>
  <si>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</si>
  <si>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</si>
  <si>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</si>
  <si>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</si>
  <si>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</si>
  <si>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</si>
  <si>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</si>
  <si>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</si>
  <si>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</si>
  <si>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</si>
  <si>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</si>
  <si>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</si>
  <si>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</si>
  <si>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</si>
  <si>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</si>
  <si>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</si>
  <si>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</si>
  <si>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</si>
  <si>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</si>
  <si>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</si>
  <si>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</si>
  <si>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</si>
  <si>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</si>
  <si>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</si>
  <si>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</si>
  <si>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</si>
  <si>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</si>
  <si>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</si>
  <si>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</si>
  <si>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</si>
  <si>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</si>
  <si>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</si>
  <si>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</si>
  <si>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</si>
  <si>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</si>
  <si>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</si>
  <si>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</si>
  <si>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</si>
  <si>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</si>
  <si>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</si>
  <si>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</si>
  <si>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</si>
  <si>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</si>
  <si>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</si>
  <si>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</si>
  <si>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</si>
  <si>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</si>
  <si>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</si>
  <si>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</si>
  <si>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</si>
  <si>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</si>
  <si>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</si>
  <si>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</si>
  <si>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</si>
  <si>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</si>
  <si>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</si>
  <si>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</si>
  <si>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</si>
  <si>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</si>
  <si>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</si>
  <si>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</si>
  <si>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</si>
  <si>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</si>
  <si>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</si>
  <si>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</si>
  <si>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</si>
  <si>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</si>
  <si>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</si>
  <si>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</si>
  <si>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</si>
  <si>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</si>
  <si>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</si>
  <si>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</si>
  <si>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</si>
  <si>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</si>
  <si>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</si>
  <si>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</si>
  <si>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</si>
  <si>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</si>
  <si>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</si>
  <si>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</si>
  <si>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</si>
  <si>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</si>
  <si>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</si>
  <si>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</si>
  <si>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</si>
  <si>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</si>
  <si>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</si>
  <si>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</si>
  <si>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</si>
  <si>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</si>
  <si>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</si>
  <si>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</si>
  <si>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</si>
  <si>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</si>
  <si>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</si>
  <si>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</si>
  <si>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</si>
  <si>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</si>
  <si>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</si>
  <si>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</si>
  <si>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</si>
  <si>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</si>
  <si>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</si>
  <si>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</si>
  <si>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</si>
  <si>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</si>
  <si>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</si>
  <si>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</si>
  <si>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</si>
  <si>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</si>
  <si>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</si>
  <si>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</si>
  <si>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</si>
  <si>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</si>
  <si>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</si>
  <si>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</si>
  <si>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</si>
  <si>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</si>
  <si>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</si>
  <si>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</si>
  <si>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</si>
  <si>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</si>
  <si>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</si>
  <si>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</si>
  <si>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</si>
  <si>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</si>
  <si>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</si>
  <si>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</si>
  <si>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</si>
  <si>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</si>
  <si>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</si>
  <si>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</si>
  <si>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</si>
  <si>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</si>
  <si>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</si>
  <si>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</si>
  <si>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</si>
  <si>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</si>
  <si>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</si>
  <si>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</si>
  <si>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</si>
  <si>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</si>
  <si>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</si>
  <si>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</si>
  <si>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</si>
  <si>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</si>
  <si>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</si>
  <si>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</si>
  <si>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</si>
  <si>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</si>
  <si>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</si>
  <si>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</si>
  <si>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</si>
  <si>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</si>
  <si>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</si>
  <si>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</si>
  <si>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</si>
  <si>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</si>
  <si>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</si>
  <si>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</si>
  <si>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</si>
  <si>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</si>
  <si>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</si>
  <si>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</si>
  <si>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</si>
  <si>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</si>
  <si>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</si>
  <si>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</si>
  <si>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</si>
  <si>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</si>
  <si>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</si>
  <si>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</si>
  <si>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</si>
  <si>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</si>
  <si>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</si>
  <si>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</si>
  <si>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</si>
  <si>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</si>
  <si>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</si>
  <si>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</si>
  <si>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</si>
  <si>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</si>
  <si>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</si>
  <si>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</si>
  <si>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</si>
  <si>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</si>
  <si>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</si>
  <si>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</si>
  <si>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</si>
  <si>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</si>
  <si>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</si>
  <si>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</si>
  <si>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</si>
  <si>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</si>
  <si>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</si>
  <si>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</si>
  <si>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</si>
  <si>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</si>
  <si>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</si>
  <si>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</si>
  <si>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</si>
  <si>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</si>
  <si>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</si>
  <si>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</si>
  <si>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</si>
  <si>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</si>
  <si>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</si>
  <si>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</si>
  <si>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</si>
  <si>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</si>
  <si>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</si>
  <si>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</si>
  <si>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</si>
  <si>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</si>
  <si>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</si>
  <si>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</si>
  <si>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</si>
  <si>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</si>
  <si>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</si>
  <si>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</si>
  <si>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</si>
  <si>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</si>
  <si>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</si>
  <si>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</si>
  <si>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</si>
  <si>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</si>
  <si>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</si>
  <si>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</si>
  <si>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</si>
  <si>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</si>
  <si>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</si>
  <si>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</si>
  <si>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</si>
  <si>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</si>
  <si>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</si>
  <si>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</si>
  <si>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</si>
  <si>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</si>
  <si>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</si>
  <si>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</si>
  <si>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</si>
  <si>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</si>
  <si>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</si>
  <si>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</si>
  <si>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</si>
  <si>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</si>
  <si>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</si>
  <si>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</si>
  <si>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</si>
  <si>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</si>
  <si>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</si>
  <si>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</si>
  <si>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</si>
  <si>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</si>
  <si>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</si>
  <si>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</si>
  <si>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</si>
  <si>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</si>
  <si>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</si>
  <si>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</si>
  <si>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</si>
  <si>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</si>
  <si>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</si>
  <si>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</si>
  <si>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</si>
  <si>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</si>
  <si>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</si>
  <si>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</si>
  <si>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</si>
  <si>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</si>
  <si>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</si>
  <si>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</si>
  <si>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</si>
  <si>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</si>
  <si>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</si>
  <si>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</si>
  <si>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</si>
  <si>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</si>
  <si>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</si>
  <si>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</si>
  <si>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</si>
  <si>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</si>
  <si>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</si>
  <si>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</si>
  <si>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</si>
  <si>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</si>
  <si>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</si>
  <si>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</si>
  <si>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</si>
  <si>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</si>
  <si>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</si>
  <si>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</si>
  <si>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</si>
  <si>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</si>
  <si>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</si>
  <si>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</si>
  <si>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</si>
  <si>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</si>
  <si>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</si>
  <si>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</si>
  <si>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</si>
  <si>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</si>
  <si>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</si>
  <si>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</si>
  <si>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</si>
  <si>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</si>
  <si>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</si>
  <si>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</si>
  <si>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</si>
  <si>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</si>
  <si>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</si>
  <si>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</si>
  <si>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</si>
  <si>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</si>
  <si>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</si>
  <si>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</si>
  <si>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</si>
  <si>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</si>
  <si>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</si>
  <si>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</si>
  <si>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</si>
  <si>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</si>
  <si>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</si>
  <si>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</si>
  <si>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</si>
  <si>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</si>
  <si>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</si>
  <si>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</si>
  <si>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</si>
  <si>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</si>
  <si>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</si>
  <si>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</si>
  <si>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</si>
  <si>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</si>
  <si>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</si>
  <si>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</si>
  <si>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</si>
  <si>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</si>
  <si>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</si>
  <si>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</si>
  <si>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</si>
  <si>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</si>
  <si>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</si>
  <si>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</si>
  <si>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</si>
  <si>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</si>
  <si>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</si>
  <si>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</si>
  <si>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</si>
  <si>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</si>
  <si>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</si>
  <si>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</si>
  <si>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</si>
  <si>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</si>
  <si>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</si>
  <si>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</si>
  <si>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</si>
  <si>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</si>
  <si>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</si>
  <si>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</si>
  <si>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</si>
  <si>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</si>
  <si>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</si>
  <si>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</si>
  <si>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</si>
  <si>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</si>
  <si>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</si>
  <si>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</si>
  <si>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</si>
  <si>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</si>
  <si>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</si>
  <si>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</si>
  <si>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</si>
  <si>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</si>
  <si>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</si>
  <si>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</si>
  <si>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</si>
  <si>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</si>
  <si>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</si>
  <si>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</si>
  <si>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</si>
  <si>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</si>
  <si>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</si>
  <si>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</si>
  <si>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</si>
  <si>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</si>
  <si>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</si>
  <si>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</si>
  <si>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</si>
  <si>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</si>
  <si>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</si>
  <si>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</si>
  <si>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</si>
  <si>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</si>
  <si>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</si>
  <si>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</si>
  <si>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</si>
  <si>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</si>
  <si>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</si>
  <si>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</si>
  <si>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</si>
  <si>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</si>
  <si>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</si>
  <si>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</si>
  <si>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</si>
  <si>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</si>
  <si>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</si>
  <si>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</si>
  <si>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</si>
  <si>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</si>
  <si>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</si>
  <si>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</si>
  <si>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</si>
  <si>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</si>
  <si>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</si>
  <si>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</si>
  <si>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</si>
  <si>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</si>
  <si>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</si>
  <si>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</si>
  <si>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</si>
  <si>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</si>
  <si>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</si>
  <si>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</si>
  <si>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</si>
  <si>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</si>
  <si>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</si>
  <si>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</si>
  <si>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</si>
  <si>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</si>
  <si>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</si>
  <si>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</si>
  <si>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</si>
  <si>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</si>
  <si>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</si>
  <si>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</si>
  <si>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</si>
  <si>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</si>
  <si>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</si>
  <si>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</si>
  <si>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</si>
  <si>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</si>
  <si>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</si>
  <si>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</si>
  <si>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</si>
  <si>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</si>
  <si>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</si>
  <si>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</si>
  <si>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</si>
  <si>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</si>
  <si>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</si>
  <si>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</si>
  <si>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</si>
  <si>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</si>
  <si>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</si>
  <si>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</si>
  <si>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</si>
  <si>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</si>
  <si>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</si>
  <si>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</si>
  <si>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</si>
  <si>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</si>
  <si>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</si>
  <si>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</si>
  <si>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</si>
  <si>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</si>
  <si>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</si>
  <si>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</si>
  <si>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</si>
  <si>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</si>
  <si>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</si>
  <si>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</si>
  <si>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</si>
  <si>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</si>
  <si>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</si>
  <si>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</si>
  <si>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</si>
  <si>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</si>
  <si>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</si>
  <si>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</si>
  <si>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</si>
  <si>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</si>
  <si>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</si>
  <si>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</si>
  <si>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</si>
  <si>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</si>
  <si>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</si>
  <si>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</si>
  <si>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</si>
  <si>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</si>
  <si>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</si>
  <si>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</si>
  <si>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</si>
  <si>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</si>
  <si>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</si>
  <si>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</si>
  <si>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</si>
  <si>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</si>
  <si>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</si>
  <si>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</si>
  <si>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</si>
  <si>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</si>
  <si>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</si>
  <si>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</si>
  <si>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</si>
  <si>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</si>
  <si>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</si>
  <si>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</si>
  <si>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</si>
  <si>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</si>
  <si>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</si>
  <si>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</si>
  <si>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</si>
  <si>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</si>
  <si>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</si>
  <si>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</si>
  <si>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</si>
  <si>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</si>
  <si>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</si>
  <si>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</si>
  <si>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</si>
  <si>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</si>
  <si>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</si>
  <si>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</si>
  <si>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</si>
  <si>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</si>
  <si>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</si>
  <si>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</si>
  <si>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</si>
  <si>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</si>
  <si>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</si>
  <si>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</si>
  <si>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</si>
  <si>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</si>
  <si>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</si>
  <si>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</si>
  <si>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</si>
  <si>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</si>
  <si>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</si>
  <si>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</si>
  <si>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</si>
  <si>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</si>
  <si>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</si>
  <si>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</si>
  <si>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</si>
  <si>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</si>
  <si>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</si>
  <si>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</si>
  <si>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</si>
  <si>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</si>
  <si>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</si>
  <si>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</si>
  <si>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</si>
  <si>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</si>
  <si>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</si>
  <si>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</si>
  <si>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</si>
  <si>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</si>
  <si>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</si>
  <si>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</si>
  <si>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</si>
  <si>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</si>
  <si>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</si>
  <si>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</si>
  <si>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</si>
  <si>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</si>
  <si>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</si>
  <si>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</si>
  <si>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</si>
  <si>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</si>
  <si>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</si>
  <si>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</si>
  <si>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</si>
  <si>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</si>
  <si>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</si>
  <si>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</si>
  <si>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</si>
  <si>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</si>
  <si>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</si>
  <si>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</si>
  <si>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</si>
  <si>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</si>
  <si>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</si>
  <si>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</si>
  <si>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</si>
  <si>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</si>
  <si>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</si>
  <si>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</si>
  <si>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</si>
  <si>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</si>
  <si>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</si>
  <si>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</si>
  <si>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</si>
  <si>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</si>
  <si>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</si>
  <si>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</si>
  <si>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</si>
  <si>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</si>
  <si>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</si>
  <si>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</si>
  <si>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</si>
  <si>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</si>
  <si>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</si>
  <si>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</si>
  <si>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</si>
  <si>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</si>
  <si>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</si>
  <si>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</si>
  <si>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</si>
  <si>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</si>
  <si>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</si>
  <si>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</si>
  <si>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</si>
  <si>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</si>
  <si>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</si>
  <si>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</si>
  <si>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</si>
  <si>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</si>
  <si>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</si>
  <si>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</si>
  <si>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</si>
  <si>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</si>
  <si>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</si>
  <si>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</si>
  <si>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</si>
  <si>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</si>
  <si>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</si>
  <si>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</si>
  <si>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</si>
  <si>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</si>
  <si>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</si>
  <si>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</si>
  <si>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</si>
  <si>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</si>
  <si>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</si>
  <si>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</si>
  <si>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</si>
  <si>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</si>
  <si>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</si>
  <si>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</si>
  <si>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</si>
  <si>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</si>
  <si>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</si>
  <si>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</si>
  <si>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</si>
  <si>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</si>
  <si>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</si>
  <si>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</si>
  <si>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</si>
  <si>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</si>
  <si>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</si>
  <si>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</si>
  <si>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</si>
  <si>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</si>
  <si>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</si>
  <si>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</si>
  <si>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</si>
  <si>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</si>
  <si>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</si>
  <si>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</si>
  <si>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</si>
  <si>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</si>
  <si>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</si>
  <si>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</si>
  <si>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</si>
  <si>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</si>
  <si>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</si>
  <si>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</si>
  <si>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</si>
  <si>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</si>
  <si>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</si>
  <si>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</si>
  <si>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</si>
  <si>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</si>
  <si>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</si>
  <si>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</si>
  <si>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</si>
  <si>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</si>
  <si>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</si>
  <si>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</si>
  <si>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</si>
  <si>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</si>
  <si>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</si>
  <si>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</si>
  <si>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</si>
  <si>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</si>
  <si>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</si>
  <si>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</si>
  <si>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</si>
  <si>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</si>
  <si>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</si>
  <si>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</si>
  <si>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</si>
  <si>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</si>
  <si>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</si>
  <si>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</si>
  <si>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</si>
  <si>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</si>
  <si>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</si>
  <si>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</si>
  <si>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</si>
  <si>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</si>
  <si>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</si>
  <si>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</si>
  <si>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</si>
  <si>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</si>
  <si>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</si>
  <si>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</si>
  <si>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</si>
  <si>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</si>
  <si>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</si>
  <si>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</si>
  <si>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</si>
  <si>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</si>
  <si>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</si>
  <si>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</si>
  <si>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</si>
  <si>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</si>
  <si>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</si>
  <si>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</si>
  <si>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</si>
  <si>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</si>
  <si>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</si>
  <si>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</si>
  <si>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</si>
  <si>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</si>
  <si>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</si>
  <si>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</si>
  <si>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</si>
  <si>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</si>
  <si>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</si>
  <si>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</si>
  <si>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</si>
  <si>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</si>
  <si>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</si>
  <si>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</si>
  <si>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</si>
  <si>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</si>
  <si>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</si>
  <si>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</si>
  <si>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</si>
  <si>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</si>
  <si>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</si>
  <si>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</si>
  <si>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</si>
  <si>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</si>
  <si>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</si>
  <si>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</si>
  <si>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</si>
  <si>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</si>
  <si>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</si>
  <si>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</si>
  <si>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</si>
  <si>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</si>
  <si>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</si>
  <si>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</si>
  <si>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</si>
  <si>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</si>
  <si>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</si>
  <si>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</si>
  <si>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</si>
  <si>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</si>
  <si>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</si>
  <si>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</si>
  <si>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</si>
  <si>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</si>
  <si>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</si>
  <si>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</si>
  <si>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</si>
  <si>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</si>
  <si>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</si>
  <si>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</si>
  <si>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</si>
  <si>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</si>
  <si>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</si>
  <si>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</si>
  <si>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</si>
  <si>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</si>
  <si>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</si>
  <si>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</si>
  <si>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</si>
  <si>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</si>
  <si>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</si>
  <si>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</si>
  <si>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</si>
  <si>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</si>
  <si>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</si>
  <si>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</si>
  <si>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</si>
  <si>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</si>
  <si>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</si>
  <si>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</si>
  <si>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</si>
  <si>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</si>
  <si>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</si>
  <si>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</si>
  <si>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</si>
  <si>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</si>
  <si>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</si>
  <si>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</si>
  <si>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</si>
  <si>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</si>
  <si>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</si>
  <si>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</si>
  <si>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</si>
  <si>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</si>
  <si>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</si>
  <si>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</si>
  <si>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</si>
  <si>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</si>
  <si>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</si>
  <si>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</si>
  <si>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</si>
  <si>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</si>
  <si>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</si>
  <si>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</si>
  <si>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</si>
  <si>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</si>
  <si>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</si>
  <si>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</si>
  <si>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</si>
  <si>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</si>
  <si>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</si>
  <si>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</si>
  <si>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</si>
  <si>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</si>
  <si>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</si>
  <si>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</si>
  <si>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</si>
  <si>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</si>
  <si>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</si>
  <si>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</si>
  <si>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</si>
  <si>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</si>
  <si>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</si>
  <si>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</si>
  <si>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</si>
  <si>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</si>
  <si>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</si>
  <si>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</si>
  <si>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</si>
  <si>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</si>
  <si>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</si>
  <si>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</si>
  <si>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</si>
  <si>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</si>
  <si>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</si>
  <si>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</si>
  <si>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</si>
  <si>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</si>
  <si>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</si>
  <si>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</si>
  <si>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</si>
  <si>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</si>
  <si>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</si>
  <si>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</si>
  <si>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</si>
  <si>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</si>
  <si>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</si>
  <si>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</si>
  <si>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</si>
  <si>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</si>
  <si>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</si>
  <si>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</si>
  <si>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</si>
  <si>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</si>
  <si>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</si>
  <si>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</si>
  <si>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</si>
  <si>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</si>
  <si>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</si>
  <si>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</si>
  <si>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</si>
  <si>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</si>
  <si>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</si>
  <si>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</si>
  <si>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</si>
  <si>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</si>
  <si>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</si>
  <si>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</si>
  <si>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</si>
  <si>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</si>
  <si>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</si>
  <si>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</si>
  <si>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</si>
  <si>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</si>
  <si>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</si>
  <si>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</si>
  <si>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</si>
  <si>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</si>
  <si>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</si>
  <si>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</si>
  <si>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</si>
  <si>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</si>
  <si>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</si>
  <si>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</si>
  <si>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</si>
  <si>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</si>
  <si>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</si>
  <si>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</si>
  <si>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</si>
  <si>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</si>
  <si>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</si>
  <si>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</si>
  <si>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</si>
  <si>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</si>
  <si>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</si>
  <si>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</si>
  <si>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</si>
  <si>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</si>
  <si>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</si>
  <si>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</si>
  <si>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</si>
  <si>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</si>
  <si>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</si>
  <si>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</si>
  <si>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</si>
  <si>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</si>
  <si>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</si>
  <si>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</si>
  <si>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</si>
  <si>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</si>
  <si>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</si>
  <si>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</si>
  <si>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</si>
  <si>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</si>
  <si>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</si>
  <si>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</si>
  <si>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</si>
  <si>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</si>
  <si>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</si>
  <si>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</si>
  <si>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</si>
  <si>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</si>
  <si>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</si>
  <si>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</si>
  <si>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</si>
  <si>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</si>
  <si>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</si>
  <si>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</si>
  <si>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</si>
  <si>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</si>
  <si>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</si>
  <si>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</si>
  <si>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</si>
  <si>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</si>
  <si>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</si>
  <si>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</si>
  <si>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</si>
  <si>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</si>
  <si>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</si>
  <si>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</si>
  <si>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</si>
  <si>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</si>
  <si>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</si>
  <si>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</si>
  <si>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</si>
  <si>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</si>
  <si>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</si>
  <si>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</si>
  <si>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</si>
  <si>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</si>
  <si>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</si>
  <si>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</si>
  <si>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</si>
  <si>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</si>
  <si>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</si>
  <si>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</si>
  <si>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</si>
  <si>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</si>
  <si>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</si>
  <si>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</si>
  <si>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</si>
  <si>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</si>
  <si>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</si>
  <si>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</si>
  <si>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</si>
  <si>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</si>
  <si>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</si>
  <si>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</si>
  <si>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</si>
  <si>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</si>
  <si>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</si>
  <si>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</si>
  <si>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</si>
  <si>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</si>
  <si>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</si>
  <si>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</si>
  <si>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</si>
  <si>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</si>
  <si>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</si>
  <si>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</si>
  <si>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</si>
  <si>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</si>
  <si>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</si>
  <si>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</si>
  <si>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</si>
  <si>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</si>
  <si>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</si>
  <si>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</si>
  <si>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</si>
  <si>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</si>
  <si>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</si>
  <si>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</si>
  <si>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</si>
  <si>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</si>
  <si>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</si>
  <si>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</si>
  <si>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</si>
  <si>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</si>
  <si>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</si>
  <si>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</si>
  <si>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</si>
  <si>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</si>
  <si>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</si>
  <si>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</si>
  <si>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</si>
  <si>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</si>
  <si>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</si>
  <si>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</si>
  <si>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</si>
  <si>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</si>
  <si>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</si>
  <si>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</si>
  <si>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</si>
  <si>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</si>
  <si>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</si>
  <si>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</si>
  <si>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</si>
  <si>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</si>
  <si>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</si>
  <si>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</si>
  <si>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</si>
  <si>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</si>
  <si>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</si>
  <si>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</si>
  <si>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</si>
  <si>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</si>
  <si>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</si>
  <si>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</si>
  <si>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</si>
  <si>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</si>
  <si>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</si>
  <si>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</si>
  <si>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</si>
  <si>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</si>
  <si>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</si>
  <si>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</si>
  <si>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</si>
  <si>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</si>
  <si>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</si>
  <si>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</si>
  <si>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</si>
  <si>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</si>
  <si>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</si>
  <si>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</si>
  <si>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</si>
  <si>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</si>
  <si>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</si>
  <si>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</si>
  <si>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</si>
  <si>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</si>
  <si>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</si>
  <si>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</si>
  <si>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</si>
  <si>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</si>
  <si>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</si>
  <si>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</si>
  <si>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</si>
  <si>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</si>
  <si>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</si>
  <si>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</si>
  <si>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</si>
  <si>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</si>
  <si>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</si>
  <si>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</si>
  <si>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</si>
  <si>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</si>
  <si>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</si>
  <si>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</si>
  <si>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</si>
  <si>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</si>
  <si>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</si>
  <si>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</si>
  <si>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</si>
  <si>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</si>
  <si>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</si>
  <si>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</si>
  <si>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</si>
  <si>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</si>
  <si>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</si>
  <si>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</si>
  <si>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</si>
  <si>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</si>
  <si>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</si>
  <si>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</si>
  <si>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</si>
  <si>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</si>
  <si>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</si>
  <si>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</si>
  <si>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</si>
  <si>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</si>
  <si>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</si>
  <si>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</si>
  <si>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</si>
  <si>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</si>
  <si>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</si>
  <si>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</si>
  <si>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</si>
  <si>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</si>
  <si>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</si>
  <si>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</si>
  <si>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</si>
  <si>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</si>
  <si>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</si>
  <si>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</si>
  <si>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</si>
  <si>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</si>
  <si>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</si>
  <si>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</si>
  <si>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</si>
  <si>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</si>
  <si>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</si>
  <si>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</si>
  <si>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</si>
  <si>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</si>
  <si>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</si>
  <si>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</si>
  <si>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</si>
  <si>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</si>
  <si>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</si>
  <si>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</si>
  <si>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</si>
  <si>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</si>
  <si>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</si>
  <si>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</si>
  <si>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</si>
  <si>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</si>
  <si>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</si>
  <si>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</si>
  <si>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</si>
  <si>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</si>
  <si>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</si>
  <si>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</si>
  <si>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</si>
  <si>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</si>
  <si>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</si>
  <si>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</si>
  <si>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</si>
  <si>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</si>
  <si>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</si>
  <si>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</si>
  <si>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</si>
  <si>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</si>
  <si>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</si>
  <si>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</si>
  <si>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</si>
  <si>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</si>
  <si>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</si>
  <si>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</si>
  <si>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</si>
  <si>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</si>
  <si>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</si>
  <si>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</si>
  <si>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</si>
  <si>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</si>
  <si>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</si>
  <si>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</si>
  <si>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</si>
  <si>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</si>
  <si>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</si>
  <si>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</si>
  <si>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</si>
  <si>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</si>
  <si>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</si>
  <si>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</si>
  <si>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</si>
  <si>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</si>
  <si>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</si>
  <si>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</si>
  <si>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</si>
  <si>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</si>
  <si>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</si>
  <si>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</si>
  <si>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</si>
  <si>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</si>
  <si>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</si>
  <si>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</si>
  <si>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</si>
  <si>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</si>
  <si>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</si>
  <si>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</si>
  <si>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</si>
  <si>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</si>
  <si>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</si>
  <si>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</si>
  <si>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</si>
  <si>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</si>
  <si>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</si>
  <si>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</si>
  <si>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</si>
  <si>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</si>
  <si>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</si>
  <si>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</si>
  <si>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</si>
  <si>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</si>
  <si>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</si>
  <si>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</si>
  <si>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</si>
  <si>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</si>
  <si>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</si>
  <si>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</si>
  <si>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</si>
  <si>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</si>
  <si>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</si>
  <si>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</si>
  <si>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</si>
  <si>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</si>
  <si>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</si>
  <si>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</si>
  <si>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</si>
  <si>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</si>
  <si>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</si>
  <si>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</si>
  <si>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</si>
  <si>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</si>
  <si>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</si>
  <si>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</si>
  <si>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</si>
  <si>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</si>
  <si>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</si>
  <si>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</si>
  <si>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</si>
  <si>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</si>
  <si>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</si>
  <si>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</si>
  <si>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</si>
  <si>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</si>
  <si>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</si>
  <si>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</si>
  <si>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</si>
  <si>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</si>
  <si>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</si>
  <si>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</si>
  <si>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</si>
  <si>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</si>
  <si>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</si>
  <si>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</si>
  <si>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</si>
  <si>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</si>
  <si>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</si>
  <si>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</si>
  <si>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</si>
  <si>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</si>
  <si>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</si>
  <si>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</si>
  <si>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</si>
  <si>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</si>
  <si>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</si>
  <si>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</si>
  <si>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</si>
  <si>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</si>
  <si>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</si>
  <si>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</si>
  <si>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</si>
  <si>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</si>
  <si>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</si>
  <si>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</si>
  <si>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</si>
  <si>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</si>
  <si>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</si>
  <si>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</si>
  <si>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</si>
  <si>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</si>
  <si>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</si>
  <si>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</si>
  <si>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</si>
  <si>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</si>
  <si>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</si>
  <si>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</si>
  <si>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</si>
  <si>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</si>
  <si>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</si>
  <si>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</si>
  <si>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</si>
  <si>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</si>
  <si>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</si>
  <si>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</si>
  <si>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</si>
  <si>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</si>
  <si>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</si>
  <si>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</si>
  <si>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</si>
  <si>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</si>
  <si>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</si>
  <si>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</si>
  <si>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</si>
  <si>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</si>
  <si>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</si>
  <si>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</si>
  <si>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</si>
  <si>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</si>
  <si>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</si>
  <si>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</si>
  <si>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</si>
  <si>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</si>
  <si>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</si>
  <si>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</si>
  <si>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</si>
  <si>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</si>
  <si>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</si>
  <si>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</si>
  <si>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</si>
  <si>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</si>
  <si>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</si>
  <si>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</si>
  <si>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</si>
  <si>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</si>
  <si>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</si>
  <si>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</si>
  <si>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</si>
  <si>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</si>
  <si>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</si>
  <si>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</si>
  <si>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</si>
  <si>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</si>
  <si>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</si>
  <si>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</si>
  <si>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</si>
  <si>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</si>
  <si>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</si>
  <si>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</si>
  <si>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</si>
  <si>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</si>
  <si>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</si>
  <si>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</si>
  <si>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</si>
  <si>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</si>
  <si>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</si>
  <si>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</si>
  <si>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</si>
  <si>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</si>
  <si>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</si>
  <si>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</si>
  <si>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</si>
  <si>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</si>
  <si>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</si>
  <si>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</si>
  <si>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</si>
  <si>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</si>
  <si>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</si>
  <si>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</si>
  <si>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</si>
  <si>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</si>
  <si>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</si>
  <si>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</si>
  <si>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</si>
  <si>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</si>
  <si>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</si>
  <si>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</si>
  <si>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</si>
  <si>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</si>
  <si>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</si>
  <si>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</si>
  <si>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</si>
  <si>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</si>
  <si>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</si>
  <si>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</si>
  <si>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</si>
  <si>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</si>
  <si>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</si>
  <si>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</si>
  <si>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</si>
  <si>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</si>
  <si>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</si>
  <si>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</si>
  <si>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</si>
  <si>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</si>
  <si>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</si>
  <si>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</si>
  <si>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</si>
  <si>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</si>
  <si>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</si>
  <si>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</si>
  <si>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</si>
  <si>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</si>
  <si>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</si>
  <si>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</si>
  <si>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</si>
  <si>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</si>
  <si>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</si>
  <si>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</si>
  <si>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</si>
  <si>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</si>
  <si>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</si>
  <si>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</si>
  <si>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</si>
  <si>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</si>
  <si>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</si>
  <si>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</si>
  <si>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</si>
  <si>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</si>
  <si>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</si>
  <si>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</si>
  <si>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</si>
  <si>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</si>
  <si>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</si>
  <si>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</si>
  <si>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</si>
  <si>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</si>
  <si>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</si>
  <si>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</si>
  <si>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</si>
  <si>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</si>
  <si>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</si>
  <si>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</si>
  <si>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</si>
  <si>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</si>
  <si>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</si>
  <si>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</si>
  <si>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</si>
  <si>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</si>
  <si>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</si>
  <si>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</si>
  <si>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</si>
  <si>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</si>
  <si>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</si>
  <si>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</si>
  <si>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</si>
  <si>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</si>
  <si>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</si>
  <si>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</si>
  <si>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</si>
  <si>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</si>
  <si>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</si>
  <si>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</si>
  <si>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</si>
  <si>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</si>
  <si>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</si>
  <si>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</si>
  <si>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</si>
  <si>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</si>
  <si>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</si>
  <si>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</si>
  <si>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</si>
  <si>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</si>
  <si>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</si>
  <si>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</si>
  <si>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</si>
  <si>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</si>
  <si>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</si>
  <si>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</si>
  <si>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</si>
  <si>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</si>
  <si>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</si>
  <si>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</si>
  <si>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</si>
  <si>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</si>
  <si>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</si>
  <si>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</si>
  <si>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</si>
  <si>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</si>
  <si>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</si>
  <si>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</si>
  <si>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</si>
  <si>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</si>
  <si>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</si>
  <si>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</si>
  <si>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</si>
  <si>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</si>
  <si>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</si>
  <si>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</si>
  <si>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</si>
  <si>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</si>
  <si>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</si>
  <si>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</si>
  <si>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</si>
  <si>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</si>
  <si>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</si>
  <si>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</si>
  <si>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</si>
  <si>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</si>
  <si>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</si>
  <si>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</si>
  <si>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</si>
  <si>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</si>
  <si>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</si>
  <si>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</si>
  <si>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</si>
  <si>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</si>
  <si>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</si>
  <si>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</si>
  <si>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</si>
  <si>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</si>
  <si>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</si>
  <si>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</si>
  <si>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</si>
  <si>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</si>
  <si>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</si>
  <si>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</si>
  <si>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</si>
  <si>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</si>
  <si>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</si>
  <si>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</si>
  <si>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</si>
  <si>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</si>
  <si>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</si>
  <si>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</si>
  <si>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</si>
  <si>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</si>
  <si>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</si>
  <si>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</si>
  <si>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</si>
  <si>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</si>
  <si>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</si>
  <si>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</si>
  <si>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</si>
  <si>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</si>
  <si>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</si>
  <si>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</si>
  <si>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</si>
  <si>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</si>
  <si>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</si>
  <si>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</si>
  <si>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</si>
  <si>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</si>
  <si>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</si>
  <si>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</si>
  <si>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</si>
  <si>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</si>
  <si>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</si>
  <si>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</si>
  <si>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</si>
  <si>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</si>
  <si>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</si>
  <si>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</si>
  <si>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</si>
  <si>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</si>
  <si>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</si>
  <si>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</si>
  <si>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</si>
  <si>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</si>
  <si>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</si>
  <si>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</si>
  <si>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</si>
  <si>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</si>
  <si>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</si>
  <si>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</si>
  <si>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</si>
  <si>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</si>
  <si>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</si>
  <si>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</si>
  <si>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</si>
  <si>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</si>
  <si>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</si>
  <si>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</si>
  <si>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</si>
  <si>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</si>
  <si>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</si>
  <si>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</si>
  <si>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</si>
  <si>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</si>
  <si>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</si>
  <si>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</si>
  <si>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</si>
  <si>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</si>
  <si>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</si>
  <si>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</si>
  <si>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</si>
  <si>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</si>
  <si>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</si>
  <si>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</si>
  <si>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</si>
  <si>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</si>
  <si>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</si>
  <si>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</si>
  <si>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</si>
  <si>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</si>
  <si>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</si>
  <si>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</si>
  <si>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</si>
  <si>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</si>
  <si>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</si>
  <si>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</si>
  <si>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</si>
  <si>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</si>
  <si>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</si>
  <si>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</si>
  <si>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</si>
  <si>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</si>
  <si>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</si>
  <si>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</si>
  <si>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</si>
  <si>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</si>
  <si>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</si>
  <si>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</si>
  <si>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</si>
  <si>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</si>
  <si>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</si>
  <si>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</si>
  <si>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</si>
  <si>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</si>
  <si>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</si>
  <si>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</si>
  <si>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</si>
  <si>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</si>
  <si>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</si>
  <si>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</si>
  <si>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</si>
  <si>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</si>
  <si>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</si>
  <si>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</si>
  <si>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</si>
  <si>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</si>
  <si>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</si>
  <si>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</si>
  <si>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</si>
  <si>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</si>
  <si>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</si>
  <si>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</si>
  <si>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</si>
  <si>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</si>
  <si>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</si>
  <si>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</si>
  <si>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</si>
  <si>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</si>
  <si>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</si>
  <si>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</si>
  <si>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</si>
  <si>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</si>
  <si>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</si>
  <si>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</si>
  <si>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</si>
  <si>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</si>
  <si>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</si>
  <si>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</si>
  <si>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</si>
  <si>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</si>
  <si>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</si>
  <si>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</si>
  <si>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</si>
  <si>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</si>
  <si>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</si>
  <si>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</si>
  <si>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</si>
  <si>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</si>
  <si>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</si>
  <si>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</si>
  <si>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</si>
  <si>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</si>
  <si>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</si>
  <si>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</si>
  <si>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</si>
  <si>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</si>
  <si>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</si>
  <si>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</si>
  <si>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</si>
  <si>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</si>
  <si>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</si>
  <si>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</si>
  <si>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</si>
  <si>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</si>
  <si>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</si>
  <si>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</si>
  <si>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</si>
  <si>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</si>
  <si>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</si>
  <si>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</si>
  <si>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</si>
  <si>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</si>
  <si>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</si>
  <si>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</si>
  <si>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</si>
  <si>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</si>
  <si>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</si>
  <si>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</si>
  <si>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</si>
  <si>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</si>
  <si>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</si>
  <si>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</si>
  <si>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</si>
  <si>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</si>
  <si>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</si>
  <si>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</si>
  <si>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</si>
  <si>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</si>
  <si>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</si>
  <si>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</si>
  <si>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</si>
  <si>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</si>
  <si>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</si>
  <si>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</si>
  <si>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</si>
  <si>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</si>
  <si>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</si>
  <si>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</si>
  <si>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</si>
  <si>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</si>
  <si>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</si>
  <si>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</si>
  <si>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</si>
  <si>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</si>
  <si>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</si>
  <si>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</si>
  <si>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</si>
  <si>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</si>
  <si>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</si>
  <si>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</si>
  <si>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</si>
  <si>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</si>
  <si>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</si>
  <si>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</si>
  <si>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</si>
  <si>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</si>
  <si>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</si>
  <si>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</si>
  <si>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</si>
  <si>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</si>
  <si>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</si>
  <si>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</si>
  <si>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</si>
  <si>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</si>
  <si>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</si>
  <si>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</si>
  <si>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</si>
  <si>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</si>
  <si>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</si>
  <si>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</si>
  <si>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</si>
  <si>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</si>
  <si>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</si>
  <si>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</si>
  <si>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</si>
  <si>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</si>
  <si>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</si>
  <si>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</si>
  <si>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</si>
  <si>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</si>
  <si>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</si>
  <si>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</si>
  <si>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</si>
  <si>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</si>
  <si>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</si>
  <si>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</si>
  <si>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</si>
  <si>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</si>
  <si>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</si>
  <si>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</si>
  <si>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</si>
  <si>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</si>
  <si>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</si>
  <si>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</si>
  <si>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</si>
  <si>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</si>
  <si>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</si>
  <si>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</si>
  <si>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</si>
  <si>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</si>
  <si>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</si>
  <si>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</si>
  <si>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</si>
  <si>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</si>
  <si>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</si>
  <si>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</si>
  <si>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</si>
  <si>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</si>
  <si>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</si>
  <si>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</si>
  <si>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</si>
  <si>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</si>
  <si>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</si>
  <si>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</si>
  <si>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</si>
  <si>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</si>
  <si>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</si>
  <si>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</si>
  <si>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</si>
  <si>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</si>
  <si>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</si>
  <si>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</si>
  <si>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</si>
  <si>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</si>
  <si>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</si>
  <si>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</si>
  <si>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</si>
  <si>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</si>
  <si>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</si>
  <si>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</si>
  <si>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</si>
  <si>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</si>
  <si>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</si>
  <si>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</si>
  <si>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</si>
  <si>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</si>
  <si>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</si>
  <si>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</si>
  <si>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</si>
  <si>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</si>
  <si>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</si>
  <si>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</si>
  <si>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</si>
  <si>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</si>
  <si>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</si>
  <si>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</si>
  <si>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</si>
  <si>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</si>
  <si>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</si>
  <si>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</si>
  <si>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</si>
  <si>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</si>
  <si>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</si>
  <si>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</si>
  <si>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</si>
  <si>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</si>
  <si>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</si>
  <si>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</si>
  <si>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</si>
  <si>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</si>
  <si>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</si>
  <si>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</si>
  <si>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</si>
  <si>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</si>
  <si>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</si>
  <si>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</si>
  <si>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</si>
  <si>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</si>
  <si>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</si>
  <si>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</si>
  <si>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</si>
  <si>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</si>
  <si>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</si>
  <si>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</si>
  <si>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</si>
  <si>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</si>
  <si>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</si>
  <si>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</si>
  <si>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</si>
  <si>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</si>
  <si>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</si>
  <si>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</si>
  <si>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</si>
  <si>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</si>
  <si>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</si>
  <si>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</si>
  <si>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</si>
  <si>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</si>
  <si>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</si>
  <si>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</si>
  <si>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</si>
  <si>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</si>
  <si>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</si>
  <si>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</si>
  <si>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</si>
  <si>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</si>
  <si>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</si>
  <si>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</si>
  <si>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</si>
  <si>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</si>
  <si>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</si>
  <si>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</si>
  <si>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</si>
  <si>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</si>
  <si>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</si>
  <si>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</si>
  <si>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</si>
  <si>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</si>
  <si>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</si>
  <si>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</si>
  <si>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</si>
  <si>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</si>
  <si>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</si>
  <si>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</si>
  <si>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</si>
  <si>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</si>
  <si>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</si>
  <si>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</si>
  <si>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</si>
  <si>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</si>
  <si>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</si>
  <si>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</si>
  <si>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</si>
  <si>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</si>
  <si>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</si>
  <si>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</si>
  <si>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</si>
  <si>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</si>
  <si>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</si>
  <si>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</si>
  <si>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</si>
  <si>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</si>
  <si>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</si>
  <si>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</si>
  <si>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</si>
  <si>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</si>
  <si>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</si>
  <si>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</si>
  <si>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</si>
  <si>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</si>
  <si>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</si>
  <si>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</si>
  <si>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</si>
  <si>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</si>
  <si>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</si>
  <si>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</si>
  <si>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</si>
  <si>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</si>
  <si>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</si>
  <si>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</si>
  <si>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</si>
  <si>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</si>
  <si>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</si>
  <si>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</si>
  <si>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</si>
  <si>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</si>
  <si>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</si>
  <si>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</si>
  <si>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</si>
  <si>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</si>
  <si>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</si>
  <si>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</si>
  <si>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</si>
  <si>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</si>
  <si>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</si>
  <si>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</si>
  <si>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</si>
  <si>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</si>
  <si>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</si>
  <si>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</si>
  <si>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</si>
  <si>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</si>
  <si>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</si>
  <si>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</si>
  <si>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</si>
  <si>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</si>
  <si>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</si>
  <si>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</si>
  <si>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</si>
  <si>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</si>
  <si>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</si>
  <si>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</si>
  <si>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</si>
  <si>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</si>
  <si>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</si>
  <si>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</si>
  <si>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</si>
  <si>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</si>
  <si>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</si>
  <si>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</si>
  <si>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</si>
  <si>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</si>
  <si>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</si>
  <si>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</si>
  <si>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</si>
  <si>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</si>
  <si>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</si>
  <si>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</si>
  <si>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</si>
  <si>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</si>
  <si>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</si>
  <si>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</si>
  <si>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</si>
  <si>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</si>
  <si>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</si>
  <si>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</si>
  <si>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</si>
  <si>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</si>
  <si>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</si>
  <si>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</si>
  <si>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</si>
  <si>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</si>
  <si>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</si>
  <si>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</si>
  <si>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</si>
  <si>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</si>
  <si>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</si>
  <si>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</si>
  <si>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</si>
  <si>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</si>
  <si>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</si>
  <si>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</si>
  <si>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</si>
  <si>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</si>
  <si>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</si>
  <si>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</si>
  <si>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</si>
  <si>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</si>
  <si>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</si>
  <si>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</si>
  <si>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</si>
  <si>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</si>
  <si>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</si>
  <si>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</si>
  <si>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</si>
  <si>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</si>
  <si>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</si>
  <si>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</si>
  <si>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</si>
  <si>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</si>
  <si>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</si>
  <si>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</si>
  <si>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</si>
  <si>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</si>
  <si>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</si>
  <si>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</si>
  <si>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</si>
  <si>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</si>
  <si>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</si>
  <si>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</si>
  <si>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</si>
  <si>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</si>
  <si>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</si>
  <si>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</si>
  <si>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</si>
  <si>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</si>
  <si>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</si>
  <si>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</si>
  <si>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</si>
  <si>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</si>
  <si>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</si>
  <si>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</si>
  <si>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</si>
  <si>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</si>
  <si>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</si>
  <si>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</si>
  <si>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</si>
  <si>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</si>
  <si>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</si>
  <si>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</si>
  <si>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</si>
  <si>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</si>
  <si>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</si>
  <si>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</si>
  <si>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</si>
  <si>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</si>
  <si>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</si>
  <si>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</si>
  <si>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</si>
  <si>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</si>
  <si>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</si>
  <si>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</si>
  <si>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</si>
  <si>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</si>
  <si>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</si>
  <si>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</si>
  <si>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</si>
  <si>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</si>
  <si>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</si>
  <si>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</si>
  <si>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</si>
  <si>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</si>
  <si>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</si>
  <si>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</si>
  <si>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</si>
  <si>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</si>
  <si>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</si>
  <si>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</si>
  <si>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</si>
  <si>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</si>
  <si>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</si>
  <si>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</si>
  <si>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</si>
  <si>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</si>
  <si>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</si>
  <si>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</si>
  <si>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</si>
  <si>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</si>
  <si>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</si>
  <si>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</si>
  <si>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</si>
  <si>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</si>
  <si>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</si>
  <si>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</si>
  <si>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</si>
  <si>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</si>
  <si>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</si>
  <si>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</si>
  <si>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</si>
  <si>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</si>
  <si>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</si>
  <si>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</si>
  <si>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</si>
  <si>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</si>
  <si>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</si>
  <si>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</si>
  <si>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</si>
  <si>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</si>
  <si>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</si>
  <si>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</si>
  <si>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</si>
  <si>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</si>
  <si>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</si>
  <si>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</si>
  <si>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</si>
  <si>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</si>
  <si>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</si>
  <si>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</si>
  <si>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</si>
  <si>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</si>
  <si>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</si>
  <si>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</si>
  <si>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</si>
  <si>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</si>
  <si>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</si>
  <si>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</si>
  <si>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</si>
  <si>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</si>
  <si>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</si>
  <si>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</si>
  <si>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</si>
  <si>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</si>
  <si>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</si>
  <si>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</si>
  <si>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</si>
  <si>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</si>
  <si>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</si>
  <si>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</si>
  <si>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</si>
  <si>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</si>
  <si>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</si>
  <si>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</si>
  <si>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</si>
  <si>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</si>
  <si>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</si>
  <si>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</si>
  <si>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</si>
  <si>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</si>
  <si>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</si>
  <si>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</si>
  <si>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</si>
  <si>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</si>
  <si>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</si>
  <si>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</si>
  <si>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</si>
  <si>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</si>
  <si>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</si>
  <si>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</si>
  <si>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</si>
  <si>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</si>
  <si>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</si>
  <si>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</si>
  <si>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</si>
  <si>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</si>
  <si>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</si>
  <si>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</si>
  <si>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</si>
  <si>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</si>
  <si>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</si>
  <si>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</si>
  <si>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</si>
  <si>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</si>
  <si>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</si>
  <si>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</si>
  <si>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</si>
  <si>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</si>
  <si>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</si>
  <si>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</si>
  <si>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</si>
  <si>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</si>
  <si>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</si>
  <si>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</si>
  <si>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</si>
  <si>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</si>
  <si>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</si>
  <si>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</si>
  <si>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</si>
  <si>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</si>
  <si>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</si>
  <si>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</si>
  <si>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</si>
  <si>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</si>
  <si>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</si>
  <si>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</si>
  <si>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</si>
  <si>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</si>
  <si>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</si>
  <si>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</si>
  <si>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</si>
  <si>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</si>
  <si>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</si>
  <si>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</si>
  <si>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</si>
  <si>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</si>
  <si>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</si>
  <si>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</si>
  <si>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</si>
  <si>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</si>
  <si>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</si>
  <si>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</si>
  <si>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</si>
  <si>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</si>
  <si>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</si>
  <si>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</si>
  <si>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</si>
  <si>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</si>
  <si>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</si>
  <si>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</si>
  <si>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</si>
  <si>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</si>
  <si>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</si>
  <si>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</si>
  <si>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</si>
  <si>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</si>
  <si>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</si>
  <si>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</si>
  <si>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</si>
  <si>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</si>
  <si>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</si>
  <si>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</si>
  <si>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</si>
  <si>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</si>
  <si>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</si>
  <si>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</si>
  <si>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</si>
  <si>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</si>
  <si>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</si>
  <si>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</si>
  <si>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</si>
  <si>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</si>
  <si>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</si>
  <si>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</si>
  <si>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</si>
  <si>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</si>
  <si>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</si>
  <si>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</si>
  <si>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</si>
  <si>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</si>
  <si>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</si>
  <si>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</si>
  <si>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</si>
  <si>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</si>
  <si>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</si>
  <si>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</si>
  <si>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</si>
  <si>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</si>
  <si>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</si>
  <si>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</si>
  <si>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</si>
  <si>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</si>
  <si>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</si>
  <si>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</si>
  <si>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</si>
  <si>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</si>
  <si>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</si>
  <si>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</si>
  <si>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</si>
  <si>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</si>
  <si>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</si>
  <si>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</si>
  <si>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</si>
  <si>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</si>
  <si>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</si>
  <si>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</si>
  <si>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</si>
  <si>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</si>
  <si>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</si>
  <si>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</si>
  <si>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</si>
  <si>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</si>
  <si>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</si>
  <si>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</si>
  <si>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</si>
  <si>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</si>
  <si>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</si>
  <si>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</si>
  <si>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</si>
  <si>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</si>
  <si>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</si>
  <si>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</si>
  <si>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</si>
  <si>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</si>
  <si>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</si>
  <si>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</si>
  <si>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</si>
  <si>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</si>
  <si>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</si>
  <si>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</si>
  <si>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</si>
  <si>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</si>
  <si>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</si>
  <si>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</si>
  <si>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</si>
  <si>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</si>
  <si>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</si>
  <si>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</si>
  <si>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</si>
  <si>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</si>
  <si>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</si>
  <si>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</si>
  <si>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</si>
  <si>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</si>
  <si>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</si>
  <si>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</si>
  <si>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</si>
  <si>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</si>
  <si>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</si>
  <si>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</si>
  <si>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</si>
  <si>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</si>
  <si>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</si>
  <si>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</si>
  <si>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</si>
  <si>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</si>
  <si>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</si>
  <si>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</si>
  <si>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</si>
  <si>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</si>
  <si>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</si>
  <si>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</si>
  <si>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</si>
  <si>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</si>
  <si>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</si>
  <si>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</si>
  <si>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</si>
  <si>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</si>
  <si>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</si>
  <si>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</si>
  <si>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</si>
  <si>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</si>
  <si>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</si>
  <si>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</si>
  <si>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</si>
  <si>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</si>
  <si>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</si>
  <si>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</si>
  <si>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</si>
  <si>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</si>
  <si>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</si>
  <si>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</si>
  <si>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</si>
  <si>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</si>
  <si>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</si>
  <si>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</si>
  <si>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</si>
  <si>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</si>
  <si>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</si>
  <si>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</si>
  <si>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</si>
  <si>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</si>
  <si>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</si>
  <si>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</si>
  <si>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</si>
  <si>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</si>
  <si>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</si>
  <si>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</si>
  <si>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</si>
  <si>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</si>
  <si>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</si>
  <si>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</si>
  <si>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</si>
  <si>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</si>
  <si>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</si>
  <si>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</si>
  <si>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</si>
  <si>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</si>
  <si>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</si>
  <si>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</si>
  <si>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</si>
  <si>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</si>
  <si>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</si>
  <si>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</si>
  <si>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</si>
  <si>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</si>
  <si>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</si>
  <si>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</si>
  <si>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</si>
  <si>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</si>
  <si>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</si>
  <si>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</si>
  <si>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</si>
  <si>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</si>
  <si>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</si>
  <si>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</si>
  <si>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</si>
  <si>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</si>
  <si>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</si>
  <si>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</si>
  <si>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</si>
  <si>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</si>
  <si>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</si>
  <si>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</si>
  <si>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</si>
  <si>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</si>
  <si>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</si>
  <si>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</si>
  <si>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</si>
  <si>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</si>
  <si>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</si>
  <si>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</si>
  <si>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</si>
  <si>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</si>
  <si>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</si>
  <si>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</si>
  <si>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</si>
  <si>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</si>
  <si>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</si>
  <si>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</si>
  <si>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</si>
  <si>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</si>
  <si>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</si>
  <si>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</si>
  <si>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</si>
  <si>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</si>
  <si>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</si>
  <si>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</si>
  <si>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</si>
  <si>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</si>
  <si>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</si>
  <si>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</si>
  <si>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</si>
  <si>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</si>
  <si>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</si>
  <si>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</si>
  <si>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</si>
  <si>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</si>
  <si>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</si>
  <si>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</si>
  <si>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</si>
  <si>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</si>
  <si>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</si>
  <si>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</si>
  <si>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</si>
  <si>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</si>
  <si>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</si>
  <si>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</si>
  <si>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</si>
  <si>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</si>
  <si>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</si>
  <si>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</si>
  <si>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</si>
  <si>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</si>
  <si>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</si>
  <si>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</si>
  <si>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</si>
  <si>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</si>
  <si>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</si>
  <si>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</si>
  <si>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</si>
  <si>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</si>
  <si>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</si>
  <si>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</si>
  <si>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</si>
  <si>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</si>
  <si>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</si>
  <si>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</si>
  <si>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</si>
  <si>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</si>
  <si>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</si>
  <si>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</si>
  <si>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</si>
  <si>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</si>
  <si>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</si>
  <si>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</si>
  <si>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</si>
  <si>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</si>
  <si>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</si>
  <si>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</si>
  <si>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</si>
  <si>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</si>
  <si>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</si>
  <si>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</si>
  <si>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</si>
  <si>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</si>
  <si>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</si>
  <si>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</si>
  <si>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</si>
  <si>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</si>
  <si>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</si>
  <si>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</si>
  <si>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</si>
  <si>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</si>
  <si>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</si>
  <si>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</si>
  <si>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</si>
  <si>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</si>
  <si>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</si>
  <si>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</si>
  <si>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</si>
  <si>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</si>
  <si>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</si>
  <si>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</si>
  <si>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</si>
  <si>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</si>
  <si>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</si>
  <si>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</si>
  <si>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</si>
  <si>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</si>
  <si>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</si>
  <si>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</si>
  <si>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</si>
  <si>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</si>
  <si>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</si>
  <si>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</si>
  <si>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</si>
  <si>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</si>
  <si>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</si>
  <si>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</si>
  <si>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</si>
  <si>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</si>
  <si>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</si>
  <si>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</si>
  <si>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</si>
  <si>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</si>
  <si>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</si>
  <si>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</si>
  <si>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</si>
  <si>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</si>
  <si>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</si>
  <si>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</si>
  <si>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</si>
  <si>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</si>
  <si>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</si>
  <si>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</si>
  <si>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</si>
  <si>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</si>
  <si>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</si>
  <si>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</si>
  <si>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</si>
  <si>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</si>
  <si>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</si>
  <si>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</si>
  <si>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</si>
  <si>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</si>
  <si>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</si>
  <si>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</si>
  <si>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</si>
  <si>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</si>
  <si>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</si>
  <si>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</si>
  <si>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</si>
  <si>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</si>
  <si>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</si>
  <si>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</si>
  <si>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</si>
  <si>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</si>
  <si>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</si>
  <si>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</si>
  <si>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</si>
  <si>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</si>
  <si>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</si>
  <si>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</si>
  <si>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</si>
  <si>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</si>
  <si>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</si>
  <si>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</si>
  <si>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</si>
  <si>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</si>
  <si>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</si>
  <si>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</si>
  <si>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</si>
  <si>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</si>
  <si>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</si>
  <si>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</si>
  <si>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</si>
  <si>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</si>
  <si>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</si>
  <si>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</si>
  <si>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</si>
  <si>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</si>
  <si>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</si>
  <si>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</si>
  <si>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</si>
  <si>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</si>
  <si>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</si>
  <si>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</si>
  <si>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</si>
  <si>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</si>
  <si>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</si>
  <si>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</si>
  <si>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</si>
  <si>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</si>
  <si>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</si>
  <si>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</si>
  <si>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</si>
  <si>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</si>
  <si>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</si>
  <si>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</si>
  <si>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</si>
  <si>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</si>
  <si>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</si>
  <si>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</si>
  <si>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</si>
  <si>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</si>
  <si>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</si>
  <si>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</si>
  <si>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</si>
  <si>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</si>
  <si>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</si>
  <si>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</si>
  <si>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</si>
  <si>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</si>
  <si>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</si>
  <si>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</si>
  <si>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</si>
  <si>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</si>
  <si>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</si>
  <si>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</si>
  <si>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</si>
  <si>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</si>
  <si>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</si>
  <si>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</si>
  <si>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</si>
  <si>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</si>
  <si>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</si>
  <si>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</si>
  <si>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</si>
  <si>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</si>
  <si>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</si>
  <si>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</si>
  <si>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</si>
  <si>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</si>
  <si>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</si>
  <si>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</si>
  <si>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</si>
  <si>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</si>
  <si>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</si>
  <si>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</si>
  <si>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</si>
  <si>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</si>
  <si>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</si>
  <si>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</si>
  <si>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</si>
  <si>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</si>
  <si>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</si>
  <si>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</si>
  <si>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</si>
  <si>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</si>
  <si>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</si>
  <si>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</si>
  <si>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</si>
  <si>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</si>
  <si>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</si>
  <si>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</si>
  <si>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</si>
  <si>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</si>
  <si>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</si>
  <si>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</si>
  <si>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</si>
  <si>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</si>
  <si>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</si>
  <si>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</si>
  <si>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</si>
  <si>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</si>
  <si>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</si>
  <si>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</si>
  <si>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</si>
  <si>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</si>
  <si>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</si>
  <si>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</si>
  <si>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</si>
  <si>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</si>
  <si>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</si>
  <si>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</si>
  <si>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</si>
  <si>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</si>
  <si>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</si>
  <si>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</si>
  <si>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</si>
  <si>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</si>
  <si>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</si>
  <si>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</si>
  <si>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</si>
  <si>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</si>
  <si>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</si>
  <si>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</si>
  <si>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</si>
  <si>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</si>
  <si>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</si>
  <si>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</si>
  <si>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</si>
  <si>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</si>
  <si>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</si>
  <si>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</si>
  <si>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</si>
  <si>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</si>
  <si>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</si>
  <si>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</si>
  <si>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</si>
  <si>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</si>
  <si>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</si>
  <si>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</si>
  <si>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</si>
  <si>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</si>
  <si>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</si>
  <si>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</si>
  <si>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</si>
  <si>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</si>
  <si>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</si>
  <si>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</si>
  <si>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</si>
  <si>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</si>
  <si>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</si>
  <si>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</si>
  <si>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</si>
  <si>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</si>
  <si>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</si>
  <si>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</si>
  <si>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</si>
  <si>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</si>
  <si>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</si>
  <si>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</si>
  <si>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</si>
  <si>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</si>
  <si>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</si>
  <si>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</si>
  <si>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</si>
  <si>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</si>
  <si>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</si>
  <si>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</si>
  <si>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</si>
  <si>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</si>
  <si>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</si>
  <si>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</si>
  <si>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</si>
  <si>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</si>
  <si>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</si>
  <si>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</si>
  <si>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</si>
  <si>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</si>
  <si>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</si>
  <si>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</si>
  <si>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</si>
  <si>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</si>
  <si>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</si>
  <si>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</si>
  <si>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</si>
  <si>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</si>
  <si>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</si>
  <si>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</si>
  <si>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</si>
  <si>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</si>
  <si>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</si>
  <si>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</si>
  <si>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</si>
  <si>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</si>
  <si>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</si>
  <si>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</si>
  <si>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</si>
  <si>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</si>
  <si>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</si>
  <si>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</si>
  <si>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</si>
  <si>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</si>
  <si>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</si>
  <si>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</si>
  <si>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</si>
  <si>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</si>
  <si>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</si>
  <si>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</si>
  <si>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</si>
  <si>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</si>
  <si>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</si>
  <si>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</si>
  <si>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</si>
  <si>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</si>
  <si>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</si>
  <si>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</si>
  <si>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</si>
  <si>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</si>
  <si>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</si>
  <si>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</si>
  <si>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</si>
  <si>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</si>
  <si>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</si>
  <si>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</si>
  <si>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</si>
  <si>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</si>
  <si>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</si>
  <si>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</si>
  <si>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</si>
  <si>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</si>
  <si>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</si>
  <si>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</si>
  <si>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</si>
  <si>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</si>
  <si>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</si>
  <si>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</si>
  <si>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</si>
  <si>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</si>
  <si>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</si>
  <si>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</si>
  <si>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</si>
  <si>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</si>
  <si>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</si>
  <si>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</si>
  <si>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</si>
  <si>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</si>
  <si>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</si>
  <si>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</si>
  <si>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</si>
  <si>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</si>
  <si>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</si>
  <si>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</si>
  <si>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</si>
  <si>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</si>
  <si>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</si>
  <si>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</si>
  <si>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</si>
  <si>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</si>
  <si>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</si>
  <si>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</si>
  <si>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</si>
  <si>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</si>
  <si>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</si>
  <si>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</si>
  <si>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</si>
  <si>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</si>
  <si>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</si>
  <si>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</si>
  <si>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</si>
  <si>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</si>
  <si>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</si>
  <si>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</si>
  <si>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</si>
  <si>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</si>
  <si>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</si>
  <si>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</si>
  <si>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</si>
  <si>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</si>
  <si>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</si>
  <si>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</si>
  <si>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</si>
  <si>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</si>
  <si>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</si>
  <si>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</si>
  <si>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</si>
  <si>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</si>
  <si>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</si>
  <si>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</si>
  <si>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</si>
  <si>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</si>
  <si>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</si>
  <si>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</si>
  <si>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</si>
  <si>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</si>
  <si>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</si>
  <si>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</si>
  <si>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</si>
  <si>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</si>
  <si>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</si>
  <si>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</si>
  <si>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</si>
  <si>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</si>
  <si>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</si>
  <si>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</si>
  <si>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</si>
  <si>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</si>
  <si>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</si>
  <si>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</si>
  <si>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</si>
  <si>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</si>
  <si>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</si>
  <si>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</si>
  <si>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</si>
  <si>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</si>
  <si>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</si>
  <si>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</si>
  <si>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</si>
  <si>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</si>
  <si>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</si>
  <si>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</si>
  <si>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</si>
  <si>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</si>
  <si>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</si>
  <si>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</si>
  <si>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</si>
  <si>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</si>
  <si>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</si>
  <si>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</si>
  <si>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</si>
  <si>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</si>
  <si>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</si>
  <si>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</si>
  <si>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</si>
  <si>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</si>
  <si>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</si>
  <si>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</si>
  <si>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</si>
  <si>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</si>
  <si>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</si>
  <si>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</si>
  <si>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</si>
  <si>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</si>
  <si>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</si>
  <si>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</si>
  <si>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</si>
  <si>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</si>
  <si>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</si>
  <si>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</si>
  <si>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</si>
  <si>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</si>
  <si>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</si>
  <si>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</si>
  <si>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</si>
  <si>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</si>
  <si>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</si>
  <si>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</si>
  <si>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</si>
  <si>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</si>
  <si>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</si>
  <si>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</si>
  <si>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</si>
  <si>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</si>
  <si>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</si>
  <si>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</si>
  <si>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</si>
  <si>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</si>
  <si>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</si>
  <si>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</si>
  <si>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</si>
  <si>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</si>
  <si>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</si>
  <si>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</si>
  <si>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</si>
  <si>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</si>
  <si>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</si>
  <si>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</si>
  <si>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</si>
  <si>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</si>
  <si>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</si>
  <si>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</si>
  <si>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</si>
  <si>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</si>
  <si>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</si>
  <si>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</si>
  <si>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</si>
  <si>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</si>
  <si>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</si>
  <si>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</si>
  <si>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</si>
  <si>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</si>
  <si>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</si>
  <si>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</si>
  <si>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</si>
  <si>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</si>
  <si>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</si>
  <si>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</si>
  <si>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</si>
  <si>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</si>
  <si>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</si>
  <si>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</si>
  <si>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</si>
  <si>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</si>
  <si>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</si>
  <si>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</si>
  <si>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</si>
  <si>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</si>
  <si>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</si>
  <si>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</si>
  <si>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</si>
  <si>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</si>
  <si>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</si>
  <si>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</si>
  <si>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</si>
  <si>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</si>
  <si>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</si>
  <si>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</si>
  <si>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</si>
  <si>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</si>
  <si>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</si>
  <si>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</si>
  <si>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</si>
  <si>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</si>
  <si>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</si>
  <si>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</si>
  <si>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</si>
  <si>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</si>
  <si>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</si>
  <si>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</si>
  <si>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</si>
  <si>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</si>
  <si>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</si>
  <si>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</si>
  <si>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</si>
  <si>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</si>
  <si>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</si>
  <si>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</si>
  <si>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</si>
  <si>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</si>
  <si>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</si>
  <si>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</si>
  <si>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</si>
  <si>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</si>
  <si>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</si>
  <si>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</si>
  <si>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</si>
  <si>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</si>
  <si>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</si>
  <si>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</si>
  <si>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</si>
  <si>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</si>
  <si>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</si>
  <si>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</si>
  <si>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</si>
  <si>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</si>
  <si>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</si>
  <si>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</si>
  <si>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</si>
  <si>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</si>
  <si>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</si>
  <si>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</si>
  <si>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</si>
  <si>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</si>
  <si>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</si>
  <si>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</si>
  <si>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</si>
  <si>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</si>
  <si>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</si>
  <si>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</si>
  <si>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</si>
  <si>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</si>
  <si>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</si>
  <si>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</si>
  <si>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</si>
  <si>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</si>
  <si>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</si>
  <si>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</si>
  <si>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</si>
  <si>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</si>
  <si>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</si>
  <si>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</si>
  <si>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</si>
  <si>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</si>
  <si>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</si>
  <si>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</si>
  <si>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</si>
  <si>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</si>
  <si>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</si>
  <si>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</si>
  <si>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</si>
  <si>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</si>
  <si>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</si>
  <si>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</si>
  <si>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</si>
  <si>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</si>
  <si>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</si>
  <si>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</si>
  <si>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</si>
  <si>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</si>
  <si>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</si>
  <si>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</si>
  <si>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</si>
  <si>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</si>
  <si>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</si>
  <si>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</si>
  <si>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</si>
  <si>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</si>
  <si>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</si>
  <si>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</si>
  <si>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</si>
  <si>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</si>
  <si>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</si>
  <si>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</si>
  <si>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</si>
  <si>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</si>
  <si>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</si>
  <si>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</si>
  <si>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</si>
  <si>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</si>
  <si>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</si>
  <si>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</si>
  <si>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</si>
  <si>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</si>
  <si>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</si>
  <si>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</si>
  <si>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</si>
  <si>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</si>
  <si>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</si>
  <si>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</si>
  <si>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</si>
  <si>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</si>
  <si>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</si>
  <si>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</si>
  <si>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</si>
  <si>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</si>
  <si>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</si>
  <si>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</si>
  <si>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</si>
  <si>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</si>
  <si>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</si>
  <si>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</si>
  <si>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</si>
  <si>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</si>
  <si>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</si>
  <si>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</si>
  <si>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</si>
  <si>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</si>
  <si>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</si>
  <si>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</si>
  <si>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</si>
  <si>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</si>
  <si>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</si>
  <si>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</si>
  <si>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</si>
  <si>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</si>
  <si>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</si>
  <si>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</si>
  <si>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</si>
  <si>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</si>
  <si>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</si>
  <si>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</si>
  <si>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</si>
  <si>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</si>
  <si>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</si>
  <si>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</si>
  <si>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</si>
  <si>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</si>
  <si>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</si>
  <si>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</si>
  <si>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</si>
  <si>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</si>
  <si>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</si>
  <si>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</si>
  <si>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</si>
  <si>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</si>
  <si>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</si>
  <si>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</si>
  <si>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</si>
  <si>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</si>
  <si>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</si>
  <si>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</si>
  <si>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</si>
  <si>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</si>
  <si>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</si>
  <si>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</si>
  <si>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</si>
  <si>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</si>
  <si>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</si>
  <si>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</si>
  <si>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</si>
  <si>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</si>
  <si>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</si>
  <si>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</si>
  <si>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</si>
  <si>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</si>
  <si>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</si>
  <si>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</si>
  <si>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</si>
  <si>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</si>
  <si>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</si>
  <si>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</si>
  <si>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</si>
  <si>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</si>
  <si>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</si>
  <si>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</si>
  <si>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</si>
  <si>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</si>
  <si>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</si>
  <si>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</si>
  <si>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</si>
  <si>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</si>
  <si>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</si>
  <si>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</si>
  <si>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</si>
  <si>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</si>
  <si>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</si>
  <si>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</si>
  <si>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</si>
  <si>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</si>
  <si>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</si>
  <si>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</si>
  <si>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</si>
  <si>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</si>
  <si>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</si>
  <si>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</si>
  <si>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</si>
  <si>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</si>
  <si>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</si>
  <si>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</si>
  <si>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</si>
  <si>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</si>
  <si>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</si>
  <si>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</si>
  <si>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</si>
  <si>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</si>
  <si>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</si>
  <si>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</si>
  <si>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</si>
  <si>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</si>
  <si>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</si>
  <si>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</si>
  <si>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</si>
  <si>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</si>
  <si>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</si>
  <si>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</si>
  <si>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</si>
  <si>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</si>
  <si>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</si>
  <si>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</si>
  <si>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</si>
  <si>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</si>
  <si>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</si>
  <si>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</si>
  <si>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</si>
  <si>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</si>
  <si>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</si>
  <si>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</si>
  <si>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</si>
  <si>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</si>
  <si>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</si>
  <si>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</si>
  <si>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</si>
  <si>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</si>
  <si>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</si>
  <si>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</si>
  <si>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</si>
  <si>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</si>
  <si>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</si>
  <si>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</si>
  <si>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</si>
  <si>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</si>
  <si>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</si>
  <si>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</si>
  <si>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</si>
  <si>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</si>
  <si>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</si>
  <si>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</si>
  <si>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</si>
  <si>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</si>
  <si>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</si>
  <si>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</si>
  <si>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</si>
  <si>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</si>
  <si>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</si>
  <si>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</si>
  <si>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</si>
  <si>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</si>
  <si>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</si>
  <si>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</si>
  <si>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</si>
  <si>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</si>
  <si>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</si>
  <si>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</si>
  <si>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</si>
  <si>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</si>
  <si>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</si>
  <si>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</si>
  <si>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</si>
  <si>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</si>
  <si>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</si>
  <si>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</si>
  <si>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</si>
  <si>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</si>
  <si>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</si>
  <si>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</si>
  <si>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</si>
  <si>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</si>
  <si>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</si>
  <si>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</si>
  <si>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</si>
  <si>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</si>
  <si>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</si>
  <si>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</si>
  <si>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</si>
  <si>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</si>
  <si>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</si>
  <si>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</si>
  <si>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</si>
  <si>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</si>
  <si>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</si>
  <si>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</si>
  <si>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</si>
  <si>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</si>
  <si>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</si>
  <si>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</si>
  <si>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</si>
  <si>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</si>
  <si>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</si>
  <si>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</si>
  <si>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</si>
  <si>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</si>
  <si>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</si>
  <si>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</si>
  <si>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</si>
  <si>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</si>
  <si>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</si>
  <si>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</si>
  <si>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</si>
  <si>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</si>
  <si>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</si>
  <si>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</si>
  <si>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</si>
  <si>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</si>
  <si>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</si>
  <si>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</si>
  <si>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</si>
  <si>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</si>
  <si>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</si>
  <si>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</si>
  <si>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</si>
  <si>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</si>
  <si>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</si>
  <si>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</si>
  <si>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</si>
  <si>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</si>
  <si>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</si>
  <si>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</si>
  <si>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</si>
  <si>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</si>
  <si>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</si>
  <si>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</si>
  <si>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</si>
  <si>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</si>
  <si>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</si>
  <si>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</si>
  <si>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</si>
  <si>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</si>
  <si>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</si>
  <si>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</si>
  <si>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</si>
  <si>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</si>
  <si>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</si>
  <si>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</si>
  <si>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</si>
  <si>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</si>
  <si>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</si>
  <si>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</si>
  <si>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</si>
  <si>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</si>
  <si>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</si>
  <si>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</si>
  <si>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</si>
  <si>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</si>
  <si>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</si>
  <si>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</si>
  <si>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</si>
  <si>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</si>
  <si>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</si>
  <si>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</si>
  <si>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</si>
  <si>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</si>
  <si>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</si>
  <si>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</si>
  <si>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</si>
  <si>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</si>
  <si>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</si>
  <si>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</si>
  <si>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</si>
  <si>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</si>
  <si>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</si>
  <si>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</si>
  <si>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</si>
  <si>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</si>
  <si>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</si>
  <si>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</si>
  <si>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</si>
  <si>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</si>
  <si>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</si>
  <si>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</si>
  <si>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</si>
  <si>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</si>
  <si>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</si>
  <si>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</si>
  <si>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</si>
  <si>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</si>
  <si>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</si>
  <si>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</si>
  <si>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</si>
  <si>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</si>
  <si>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</si>
  <si>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</si>
  <si>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</si>
  <si>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</si>
  <si>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</si>
  <si>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</si>
  <si>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</si>
  <si>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</si>
  <si>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</si>
  <si>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</si>
  <si>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</si>
  <si>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</si>
  <si>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</si>
  <si>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</si>
  <si>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</si>
  <si>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</si>
  <si>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</si>
  <si>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</si>
  <si>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</si>
  <si>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</si>
  <si>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</si>
  <si>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</si>
  <si>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</si>
  <si>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</si>
  <si>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</si>
  <si>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</si>
  <si>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</si>
  <si>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</si>
  <si>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</si>
  <si>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</si>
  <si>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</si>
  <si>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</si>
  <si>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</si>
  <si>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</si>
  <si>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</si>
  <si>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</si>
  <si>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</si>
  <si>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</si>
  <si>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</si>
  <si>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</si>
  <si>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</si>
  <si>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</si>
  <si>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</si>
  <si>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</si>
  <si>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</si>
  <si>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</si>
  <si>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</si>
  <si>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</si>
  <si>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</si>
  <si>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</si>
  <si>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</si>
  <si>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</si>
  <si>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</si>
  <si>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</si>
  <si>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</si>
  <si>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</si>
  <si>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</si>
  <si>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</si>
  <si>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</si>
  <si>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</si>
  <si>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</si>
  <si>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</si>
  <si>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</si>
  <si>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</si>
  <si>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</si>
  <si>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</si>
  <si>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</si>
  <si>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</si>
  <si>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</si>
  <si>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</si>
  <si>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</si>
  <si>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</si>
  <si>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</si>
  <si>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</si>
  <si>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</si>
  <si>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</si>
  <si>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</si>
  <si>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</si>
  <si>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</si>
  <si>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</si>
  <si>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</si>
  <si>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</si>
  <si>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</si>
  <si>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</si>
  <si>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</si>
  <si>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</si>
  <si>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</si>
  <si>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</si>
  <si>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</si>
  <si>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</si>
  <si>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</si>
  <si>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</si>
  <si>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</si>
  <si>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</si>
  <si>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</si>
  <si>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</si>
  <si>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</si>
  <si>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</si>
  <si>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</si>
  <si>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</si>
  <si>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</si>
  <si>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</si>
  <si>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</si>
  <si>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</si>
  <si>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</si>
  <si>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</si>
  <si>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</si>
  <si>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</si>
  <si>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</si>
  <si>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</si>
  <si>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</si>
  <si>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</si>
  <si>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</si>
  <si>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</si>
  <si>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</si>
  <si>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</si>
  <si>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</si>
  <si>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</si>
  <si>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</si>
  <si>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</si>
  <si>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</si>
  <si>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</si>
  <si>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</si>
  <si>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</si>
  <si>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</si>
  <si>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</si>
  <si>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</si>
  <si>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</si>
  <si>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</si>
  <si>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</si>
  <si>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</si>
  <si>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</si>
  <si>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</si>
  <si>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</si>
  <si>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</si>
  <si>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</si>
  <si>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</si>
  <si>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</si>
  <si>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</si>
  <si>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</si>
  <si>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</si>
  <si>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</si>
  <si>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</si>
  <si>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</si>
  <si>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</si>
  <si>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</si>
  <si>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</si>
  <si>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</si>
  <si>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</si>
  <si>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</si>
  <si>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</si>
  <si>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</si>
  <si>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</si>
  <si>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</si>
  <si>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</si>
  <si>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</si>
  <si>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</si>
  <si>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</si>
  <si>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</si>
  <si>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</si>
  <si>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</si>
  <si>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</si>
  <si>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</si>
  <si>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</si>
  <si>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</si>
  <si>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</si>
  <si>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</si>
  <si>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</si>
  <si>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</si>
  <si>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</si>
  <si>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</si>
  <si>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</si>
  <si>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</si>
  <si>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</si>
  <si>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</si>
  <si>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</si>
  <si>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</si>
  <si>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</si>
  <si>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</si>
  <si>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</si>
  <si>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</si>
  <si>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</si>
  <si>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</si>
  <si>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</si>
  <si>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</si>
  <si>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</si>
  <si>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</si>
  <si>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</si>
  <si>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</si>
  <si>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</si>
  <si>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</si>
  <si>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</si>
  <si>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</si>
  <si>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</si>
  <si>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</si>
  <si>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</si>
  <si>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</si>
  <si>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</si>
  <si>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</si>
  <si>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</si>
  <si>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</si>
  <si>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</si>
  <si>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</si>
  <si>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</si>
  <si>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</si>
  <si>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</si>
  <si>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</si>
  <si>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</si>
  <si>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</si>
  <si>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</si>
  <si>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</si>
  <si>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</si>
  <si>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</si>
  <si>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</si>
  <si>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</si>
  <si>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</si>
  <si>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</si>
  <si>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</si>
  <si>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</si>
  <si>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</si>
  <si>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</si>
  <si>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</si>
  <si>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</si>
  <si>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</si>
  <si>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</si>
  <si>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</si>
  <si>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</si>
  <si>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</si>
  <si>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</si>
  <si>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</si>
  <si>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</si>
  <si>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</si>
  <si>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</si>
  <si>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</si>
  <si>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</si>
  <si>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</si>
  <si>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</si>
  <si>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</si>
  <si>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</si>
  <si>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</si>
  <si>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</si>
  <si>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</si>
  <si>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</si>
  <si>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</si>
  <si>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</si>
  <si>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</si>
  <si>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</si>
  <si>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</si>
  <si>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</si>
  <si>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</si>
  <si>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</si>
  <si>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</si>
  <si>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</si>
  <si>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</si>
  <si>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</si>
  <si>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</si>
  <si>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</si>
  <si>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</si>
  <si>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</si>
  <si>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</si>
  <si>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</si>
  <si>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</si>
  <si>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</si>
  <si>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</si>
  <si>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</si>
  <si>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</si>
  <si>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</si>
  <si>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</si>
  <si>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</si>
  <si>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</si>
  <si>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</si>
  <si>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</si>
  <si>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</si>
  <si>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</si>
  <si>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</si>
  <si>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</si>
  <si>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</si>
  <si>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</si>
  <si>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</si>
  <si>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</si>
  <si>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</si>
  <si>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</si>
  <si>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</si>
  <si>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</si>
  <si>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</si>
  <si>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</si>
  <si>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</si>
  <si>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</si>
  <si>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</si>
  <si>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</si>
  <si>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</si>
  <si>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</si>
  <si>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</si>
  <si>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</si>
  <si>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</si>
  <si>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</si>
  <si>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</si>
  <si>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</si>
  <si>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</si>
  <si>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</si>
  <si>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</si>
  <si>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</si>
  <si>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</si>
  <si>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</si>
  <si>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</si>
  <si>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</si>
  <si>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</si>
  <si>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</si>
  <si>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</si>
  <si>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</si>
  <si>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</si>
  <si>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</si>
  <si>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</si>
  <si>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</si>
  <si>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</si>
  <si>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</si>
  <si>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</si>
  <si>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</si>
  <si>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</si>
  <si>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</si>
  <si>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</si>
  <si>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</si>
  <si>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</si>
  <si>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</si>
  <si>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</si>
  <si>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</si>
  <si>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</si>
  <si>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</si>
  <si>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</si>
  <si>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</si>
  <si>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</si>
  <si>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</si>
  <si>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</si>
  <si>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</si>
  <si>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</si>
  <si>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</si>
  <si>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</si>
  <si>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</si>
  <si>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</si>
  <si>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</si>
  <si>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</si>
  <si>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</si>
  <si>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</si>
  <si>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</si>
  <si>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</si>
  <si>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</si>
  <si>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</si>
  <si>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</si>
  <si>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</si>
  <si>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</si>
  <si>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</si>
  <si>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</si>
  <si>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</si>
  <si>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</si>
  <si>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</si>
  <si>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</si>
  <si>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</si>
  <si>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</si>
  <si>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</si>
  <si>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</si>
  <si>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</si>
  <si>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</si>
  <si>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</si>
  <si>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</si>
  <si>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</si>
  <si>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</si>
  <si>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</si>
  <si>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</si>
  <si>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</si>
  <si>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</si>
  <si>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</si>
  <si>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</si>
  <si>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</si>
  <si>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</si>
  <si>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</si>
  <si>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</si>
  <si>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</si>
  <si>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</si>
  <si>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</si>
  <si>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</si>
  <si>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</si>
  <si>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</si>
  <si>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</si>
  <si>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</si>
  <si>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</si>
  <si>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</si>
  <si>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</si>
  <si>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</si>
  <si>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</si>
  <si>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</si>
  <si>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</si>
  <si>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</si>
  <si>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</si>
  <si>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</si>
  <si>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</si>
  <si>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</si>
  <si>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</si>
  <si>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</si>
  <si>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</si>
  <si>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</si>
  <si>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</si>
  <si>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</si>
  <si>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</si>
  <si>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</si>
  <si>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</si>
  <si>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</si>
  <si>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</si>
  <si>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</si>
  <si>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</si>
  <si>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</si>
  <si>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</si>
  <si>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</si>
  <si>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</si>
  <si>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</si>
  <si>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</si>
  <si>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</si>
  <si>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</si>
  <si>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</si>
  <si>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</si>
  <si>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</si>
  <si>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</si>
  <si>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</si>
  <si>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</si>
  <si>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</si>
  <si>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</si>
  <si>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</si>
  <si>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</si>
  <si>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</si>
  <si>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</si>
  <si>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</si>
  <si>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</si>
  <si>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</si>
  <si>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</si>
  <si>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</si>
  <si>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</si>
  <si>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</si>
  <si>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</si>
  <si>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</si>
  <si>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</si>
  <si>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</si>
  <si>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</si>
  <si>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</si>
  <si>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</si>
  <si>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</si>
  <si>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</si>
  <si>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</si>
  <si>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</si>
  <si>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</si>
  <si>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</si>
  <si>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</si>
  <si>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</si>
  <si>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</si>
  <si>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</si>
  <si>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</si>
  <si>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</si>
  <si>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</si>
  <si>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</si>
  <si>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</si>
  <si>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</si>
  <si>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</si>
  <si>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</si>
  <si>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</si>
  <si>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</si>
  <si>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</si>
  <si>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</si>
  <si>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</si>
  <si>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</si>
  <si>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</si>
  <si>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</si>
  <si>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</si>
  <si>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</si>
  <si>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</si>
  <si>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</si>
  <si>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</si>
  <si>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</si>
  <si>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</si>
  <si>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</si>
  <si>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</si>
  <si>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</si>
  <si>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</si>
  <si>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</si>
  <si>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</si>
  <si>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</si>
  <si>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</si>
  <si>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</si>
  <si>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</si>
  <si>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</si>
  <si>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</si>
  <si>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</si>
  <si>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</si>
  <si>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</si>
  <si>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</si>
  <si>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</si>
  <si>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</si>
  <si>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</si>
  <si>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</si>
  <si>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</si>
  <si>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</si>
  <si>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</si>
  <si>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</si>
  <si>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</si>
  <si>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</si>
  <si>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</si>
  <si>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</si>
  <si>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</si>
  <si>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</si>
  <si>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</si>
  <si>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</si>
  <si>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</si>
  <si>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</si>
  <si>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</si>
  <si>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</si>
  <si>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</si>
  <si>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</si>
  <si>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</si>
  <si>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</si>
  <si>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</si>
  <si>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</si>
  <si>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</si>
  <si>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</si>
  <si>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</si>
  <si>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</si>
  <si>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</si>
  <si>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</si>
  <si>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</si>
  <si>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</si>
  <si>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</si>
  <si>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</si>
  <si>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</si>
  <si>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</si>
  <si>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</si>
  <si>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</si>
  <si>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</si>
  <si>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</si>
  <si>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</si>
  <si>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</si>
  <si>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</si>
  <si>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</si>
  <si>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</si>
  <si>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</si>
  <si>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</si>
  <si>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</si>
  <si>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</si>
  <si>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</si>
  <si>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</si>
  <si>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</si>
  <si>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</si>
  <si>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</si>
  <si>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</si>
  <si>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</si>
  <si>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</si>
  <si>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</si>
  <si>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</si>
  <si>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</si>
  <si>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</si>
  <si>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</si>
  <si>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</si>
  <si>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</si>
  <si>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</si>
  <si>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</si>
  <si>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</si>
  <si>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</si>
  <si>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</si>
  <si>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</si>
  <si>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</si>
  <si>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</si>
  <si>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</si>
  <si>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</si>
  <si>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</si>
  <si>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</si>
  <si>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</si>
  <si>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</si>
  <si>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</si>
  <si>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</si>
  <si>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</si>
  <si>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</si>
  <si>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</si>
  <si>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</si>
  <si>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</si>
  <si>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</si>
  <si>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</si>
  <si>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</si>
  <si>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</si>
  <si>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</si>
  <si>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</si>
  <si>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</si>
  <si>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</si>
  <si>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</si>
  <si>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</si>
  <si>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</si>
  <si>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</si>
  <si>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</si>
  <si>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</si>
  <si>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</si>
  <si>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</si>
  <si>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</si>
  <si>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</si>
  <si>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</si>
  <si>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</si>
  <si>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</si>
  <si>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</si>
  <si>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</si>
  <si>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</si>
  <si>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</si>
  <si>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</si>
  <si>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</si>
  <si>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</si>
  <si>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</si>
  <si>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</si>
  <si>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</si>
  <si>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</si>
  <si>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</si>
  <si>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</si>
  <si>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</si>
  <si>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</si>
  <si>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</si>
  <si>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</si>
  <si>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</si>
  <si>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</si>
  <si>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</si>
  <si>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</si>
  <si>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</si>
  <si>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</si>
  <si>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</si>
  <si>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</si>
  <si>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</si>
  <si>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</si>
  <si>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</si>
  <si>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</si>
  <si>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</si>
  <si>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</si>
  <si>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</si>
  <si>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</si>
  <si>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</si>
  <si>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</si>
  <si>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</si>
  <si>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</si>
  <si>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</si>
  <si>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</si>
  <si>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</si>
  <si>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</si>
  <si>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</si>
  <si>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</si>
  <si>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</si>
  <si>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</si>
  <si>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</si>
  <si>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</si>
  <si>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</si>
  <si>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</si>
  <si>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</si>
  <si>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</si>
  <si>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</si>
  <si>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</si>
  <si>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</si>
  <si>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</si>
  <si>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</si>
  <si>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</si>
  <si>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</si>
  <si>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</si>
  <si>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</si>
  <si>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</si>
  <si>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</si>
  <si>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</si>
  <si>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</si>
  <si>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</si>
  <si>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</si>
  <si>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</si>
  <si>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</si>
  <si>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</si>
  <si>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</si>
  <si>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</si>
  <si>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</si>
  <si>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</si>
  <si>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</si>
  <si>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</si>
  <si>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</si>
  <si>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</si>
  <si>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</si>
  <si>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</si>
  <si>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</si>
  <si>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</si>
  <si>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</si>
  <si>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</si>
  <si>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</si>
  <si>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</si>
  <si>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</si>
  <si>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</si>
  <si>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</si>
  <si>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</si>
  <si>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</si>
  <si>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</si>
  <si>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</si>
  <si>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</si>
  <si>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</si>
  <si>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</si>
  <si>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</si>
  <si>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</si>
  <si>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</si>
  <si>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</si>
  <si>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</si>
  <si>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</si>
  <si>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</si>
  <si>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</si>
  <si>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</si>
  <si>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</si>
  <si>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</si>
  <si>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</si>
  <si>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</si>
  <si>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</si>
  <si>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</si>
  <si>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</si>
  <si>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</si>
  <si>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</si>
  <si>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</si>
  <si>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</si>
  <si>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</si>
  <si>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</si>
  <si>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</si>
  <si>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</si>
  <si>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</si>
  <si>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</si>
  <si>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</si>
  <si>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</si>
  <si>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</si>
  <si>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</si>
  <si>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</si>
  <si>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</si>
  <si>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</si>
  <si>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</si>
  <si>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</si>
  <si>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</si>
  <si>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</si>
  <si>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</si>
  <si>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</si>
  <si>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</si>
  <si>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</si>
  <si>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</si>
  <si>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</si>
  <si>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</si>
  <si>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</si>
  <si>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</si>
  <si>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</si>
  <si>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</si>
  <si>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</si>
  <si>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</si>
  <si>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</si>
  <si>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</si>
  <si>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</si>
  <si>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</si>
  <si>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</si>
  <si>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</si>
  <si>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</si>
  <si>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</si>
  <si>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</si>
  <si>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</si>
  <si>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</si>
  <si>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</si>
  <si>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</si>
  <si>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</si>
  <si>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</si>
  <si>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</si>
  <si>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</si>
  <si>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</si>
  <si>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</si>
  <si>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</si>
  <si>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</si>
  <si>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</si>
  <si>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</si>
  <si>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</si>
  <si>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</si>
  <si>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</si>
  <si>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</si>
  <si>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</si>
  <si>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</si>
  <si>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</si>
  <si>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</si>
  <si>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</si>
  <si>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</si>
  <si>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</si>
  <si>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</si>
  <si>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</si>
  <si>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</si>
  <si>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</si>
  <si>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</si>
  <si>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</si>
  <si>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</si>
  <si>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</si>
  <si>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</si>
  <si>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</si>
  <si>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</si>
  <si>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</si>
  <si>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</si>
  <si>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</si>
  <si>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</si>
  <si>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</si>
  <si>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</si>
  <si>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</si>
  <si>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</si>
  <si>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</si>
  <si>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</si>
  <si>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</si>
  <si>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</si>
  <si>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</si>
  <si>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</si>
  <si>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</si>
  <si>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</si>
  <si>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</si>
  <si>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</si>
  <si>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</si>
  <si>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</si>
  <si>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</si>
  <si>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</si>
  <si>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</si>
  <si>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</si>
  <si>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</si>
  <si>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</si>
  <si>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</si>
  <si>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</si>
  <si>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</si>
  <si>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</si>
  <si>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</si>
  <si>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</si>
  <si>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</si>
  <si>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</si>
  <si>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</si>
  <si>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</si>
  <si>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</si>
  <si>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</si>
  <si>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</si>
  <si>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</si>
  <si>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</si>
  <si>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</si>
  <si>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</si>
  <si>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</si>
  <si>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</si>
  <si>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</si>
  <si>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</si>
  <si>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</si>
  <si>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</si>
  <si>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</si>
  <si>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</si>
  <si>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</si>
  <si>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</si>
  <si>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</si>
  <si>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</si>
  <si>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</si>
  <si>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</si>
  <si>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</si>
  <si>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</si>
  <si>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</si>
  <si>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</si>
  <si>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</si>
  <si>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</si>
  <si>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</si>
  <si>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</si>
  <si>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</si>
  <si>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</si>
  <si>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</si>
  <si>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</si>
  <si>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</si>
  <si>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</si>
  <si>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</si>
  <si>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</si>
  <si>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</si>
  <si>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</si>
  <si>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</si>
  <si>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</si>
  <si>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</si>
  <si>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</si>
  <si>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</si>
  <si>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</si>
  <si>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</si>
  <si>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</si>
  <si>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</si>
  <si>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</si>
  <si>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</si>
  <si>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</si>
  <si>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</si>
  <si>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</si>
  <si>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</si>
  <si>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</si>
  <si>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</si>
  <si>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</si>
  <si>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</si>
  <si>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</si>
  <si>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</si>
  <si>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</si>
  <si>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</si>
  <si>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</si>
  <si>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</si>
  <si>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</si>
  <si>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</si>
  <si>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</si>
  <si>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</si>
  <si>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</si>
  <si>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</si>
  <si>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</si>
  <si>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</si>
  <si>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</si>
  <si>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</si>
  <si>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</si>
  <si>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</si>
  <si>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</si>
  <si>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</si>
  <si>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</si>
  <si>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</si>
  <si>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</si>
  <si>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</si>
  <si>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</si>
  <si>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</si>
  <si>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</si>
  <si>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</si>
  <si>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</si>
  <si>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</si>
  <si>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</si>
  <si>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</si>
  <si>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</si>
  <si>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</si>
  <si>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</si>
  <si>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</si>
  <si>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</si>
  <si>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</si>
  <si>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</si>
  <si>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</si>
  <si>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</si>
  <si>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</si>
  <si>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</si>
  <si>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</si>
  <si>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</si>
  <si>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</si>
  <si>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</si>
  <si>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</si>
  <si>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</si>
  <si>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</si>
  <si>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</si>
  <si>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</si>
  <si>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</si>
  <si>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</si>
  <si>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</si>
  <si>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</si>
  <si>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</si>
  <si>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</si>
  <si>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</si>
  <si>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</si>
  <si>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</si>
  <si>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</si>
  <si>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</si>
  <si>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</si>
  <si>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</si>
  <si>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</si>
  <si>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</si>
  <si>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</si>
  <si>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</si>
  <si>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</si>
  <si>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</si>
  <si>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</si>
  <si>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</si>
  <si>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</si>
  <si>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</si>
  <si>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</si>
  <si>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</si>
  <si>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</si>
  <si>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</si>
  <si>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</si>
  <si>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</si>
  <si>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</si>
  <si>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</si>
  <si>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</si>
  <si>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</si>
  <si>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</si>
  <si>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</si>
  <si>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</si>
  <si>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</si>
  <si>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</si>
  <si>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</si>
  <si>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</si>
  <si>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</si>
  <si>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</si>
  <si>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</si>
  <si>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</si>
  <si>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</si>
  <si>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</si>
  <si>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</si>
  <si>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</si>
  <si>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</si>
  <si>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</si>
  <si>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</si>
  <si>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</si>
  <si>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</si>
  <si>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</si>
  <si>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</si>
  <si>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</si>
  <si>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</si>
  <si>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</si>
  <si>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</si>
  <si>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</si>
  <si>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</si>
  <si>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</si>
  <si>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</si>
  <si>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</si>
  <si>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</si>
  <si>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</si>
  <si>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</si>
  <si>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</si>
  <si>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</si>
  <si>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</si>
  <si>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</si>
  <si>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</si>
  <si>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</si>
  <si>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</si>
  <si>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</si>
  <si>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</si>
  <si>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</si>
  <si>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</si>
  <si>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</si>
  <si>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</si>
  <si>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</si>
  <si>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</si>
  <si>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</si>
  <si>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</si>
  <si>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</si>
  <si>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</si>
  <si>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</si>
  <si>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</si>
  <si>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</si>
  <si>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</si>
  <si>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</si>
  <si>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</si>
  <si>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</si>
  <si>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</si>
  <si>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</si>
  <si>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</si>
  <si>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</si>
  <si>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</si>
  <si>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</si>
  <si>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</si>
  <si>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</si>
  <si>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</si>
  <si>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</si>
  <si>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</si>
  <si>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</si>
  <si>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</si>
  <si>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</si>
  <si>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</si>
  <si>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</si>
  <si>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</si>
  <si>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</si>
  <si>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</si>
  <si>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</si>
  <si>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</si>
  <si>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</si>
  <si>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</si>
  <si>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</si>
  <si>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</si>
  <si>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</si>
  <si>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</si>
  <si>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</si>
  <si>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</si>
  <si>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</si>
  <si>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</si>
  <si>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</si>
  <si>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</si>
  <si>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</si>
  <si>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</si>
  <si>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</si>
  <si>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</si>
  <si>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</si>
  <si>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</si>
  <si>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</si>
  <si>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</si>
  <si>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</si>
  <si>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</si>
  <si>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</si>
  <si>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</si>
  <si>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</si>
  <si>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</si>
  <si>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</si>
  <si>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</si>
  <si>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</si>
  <si>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</si>
  <si>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</si>
  <si>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</si>
  <si>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</si>
  <si>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</si>
  <si>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</si>
  <si>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</si>
  <si>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</si>
  <si>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</si>
  <si>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</si>
  <si>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</si>
  <si>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</si>
  <si>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</si>
  <si>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</si>
  <si>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</si>
  <si>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</si>
  <si>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</si>
  <si>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</si>
  <si>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</si>
  <si>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</si>
  <si>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</si>
  <si>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</si>
  <si>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</si>
  <si>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</si>
  <si>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</si>
  <si>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</si>
  <si>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</si>
  <si>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</si>
  <si>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</si>
  <si>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</si>
  <si>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</si>
  <si>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</si>
  <si>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</si>
  <si>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</si>
  <si>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</si>
  <si>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</si>
  <si>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</si>
  <si>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</si>
  <si>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</si>
  <si>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</si>
  <si>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</si>
  <si>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</si>
  <si>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</si>
  <si>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</si>
  <si>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</si>
  <si>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</si>
  <si>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</si>
  <si>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</si>
  <si>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</si>
  <si>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</si>
  <si>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</si>
  <si>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</si>
  <si>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</si>
  <si>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</si>
  <si>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</si>
  <si>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</si>
  <si>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</si>
  <si>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</si>
  <si>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</si>
  <si>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</si>
  <si>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</si>
  <si>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</si>
  <si>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</si>
  <si>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</si>
  <si>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</si>
  <si>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</si>
  <si>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</si>
  <si>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</si>
  <si>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</si>
  <si>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</si>
  <si>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</si>
  <si>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</si>
  <si>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</si>
  <si>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</si>
  <si>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</si>
  <si>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</si>
  <si>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</si>
  <si>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</si>
  <si>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</si>
  <si>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</si>
  <si>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</si>
  <si>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</si>
  <si>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</si>
  <si>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</si>
  <si>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</si>
  <si>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</si>
  <si>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</si>
  <si>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</si>
  <si>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</si>
  <si>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</si>
  <si>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</si>
  <si>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</si>
  <si>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</si>
  <si>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</si>
  <si>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</si>
  <si>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</si>
  <si>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</si>
  <si>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</si>
  <si>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</si>
  <si>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</si>
  <si>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</si>
  <si>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</si>
  <si>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</si>
  <si>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</si>
  <si>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</si>
  <si>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</si>
  <si>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</si>
  <si>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</si>
  <si>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</si>
  <si>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</si>
  <si>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</si>
  <si>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</si>
  <si>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</si>
  <si>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</si>
  <si>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</si>
  <si>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</si>
  <si>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</si>
  <si>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</si>
  <si>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</si>
  <si>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</si>
  <si>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</si>
  <si>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</si>
  <si>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</si>
  <si>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</si>
  <si>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</si>
  <si>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</si>
  <si>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</si>
  <si>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</si>
  <si>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</si>
  <si>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</si>
  <si>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</si>
  <si>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</si>
  <si>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</si>
  <si>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</si>
  <si>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</si>
  <si>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</si>
  <si>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</si>
  <si>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</si>
  <si>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</si>
  <si>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</si>
  <si>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</si>
  <si>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</si>
  <si>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</si>
  <si>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</si>
  <si>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</si>
  <si>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</si>
  <si>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</si>
  <si>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</si>
  <si>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</si>
  <si>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</si>
  <si>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</si>
  <si>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</si>
  <si>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</si>
  <si>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</si>
  <si>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</si>
  <si>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</si>
  <si>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</si>
  <si>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</si>
  <si>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</si>
  <si>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</si>
  <si>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</si>
  <si>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</si>
  <si>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</si>
  <si>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</si>
  <si>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</si>
  <si>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</si>
  <si>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</si>
  <si>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</si>
  <si>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</si>
  <si>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</si>
  <si>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</si>
  <si>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</si>
  <si>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</si>
  <si>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</si>
  <si>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</si>
  <si>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</si>
  <si>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</si>
  <si>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</si>
  <si>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</si>
  <si>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</si>
  <si>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</si>
  <si>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</si>
  <si>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</si>
  <si>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</si>
  <si>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</si>
  <si>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</si>
  <si>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</si>
  <si>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</si>
  <si>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</si>
  <si>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</si>
  <si>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</si>
  <si>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</si>
  <si>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</si>
  <si>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</si>
  <si>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</si>
  <si>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</si>
  <si>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</si>
  <si>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</si>
  <si>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</si>
  <si>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</si>
  <si>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</si>
  <si>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</si>
  <si>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</si>
  <si>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</si>
  <si>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</si>
  <si>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</si>
  <si>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</si>
  <si>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</si>
  <si>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</si>
  <si>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</si>
  <si>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</si>
  <si>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</si>
  <si>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</si>
  <si>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</si>
  <si>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</si>
  <si>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</si>
  <si>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</si>
  <si>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</si>
  <si>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</si>
  <si>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</si>
  <si>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</si>
  <si>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</si>
  <si>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</si>
  <si>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</si>
  <si>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</si>
  <si>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</si>
  <si>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</si>
  <si>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</si>
  <si>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</si>
  <si>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</si>
  <si>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</si>
  <si>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</si>
  <si>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</si>
  <si>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</si>
  <si>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</si>
  <si>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</si>
  <si>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</si>
  <si>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</si>
  <si>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</si>
  <si>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</si>
  <si>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</si>
  <si>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</si>
  <si>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</si>
  <si>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</si>
  <si>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</si>
  <si>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</si>
  <si>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</si>
  <si>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</si>
  <si>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</si>
  <si>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</si>
  <si>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</si>
  <si>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</si>
  <si>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</si>
  <si>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</si>
  <si>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</si>
  <si>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</si>
  <si>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</si>
  <si>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</si>
  <si>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</si>
  <si>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</si>
  <si>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</si>
  <si>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</si>
  <si>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</si>
  <si>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</si>
  <si>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</si>
  <si>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</si>
  <si>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</si>
  <si>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</si>
  <si>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</si>
  <si>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</si>
  <si>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</si>
  <si>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</si>
  <si>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</si>
  <si>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</si>
  <si>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</si>
  <si>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</si>
  <si>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</si>
  <si>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</si>
  <si>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</si>
  <si>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</si>
  <si>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</si>
  <si>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</si>
  <si>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</si>
  <si>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</si>
  <si>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</si>
  <si>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</si>
  <si>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</si>
  <si>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</si>
  <si>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</si>
  <si>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</si>
  <si>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</si>
  <si>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</si>
  <si>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</si>
  <si>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</si>
  <si>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</si>
  <si>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</si>
  <si>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</si>
  <si>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</si>
  <si>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</si>
  <si>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</si>
  <si>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</si>
  <si>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</si>
  <si>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</si>
  <si>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</si>
  <si>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</si>
  <si>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</si>
  <si>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</si>
  <si>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</si>
  <si>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</si>
  <si>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</si>
  <si>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</si>
  <si>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</si>
  <si>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</si>
  <si>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</si>
  <si>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</si>
  <si>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</si>
  <si>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</si>
  <si>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</si>
  <si>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</si>
  <si>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</si>
  <si>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</si>
  <si>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</si>
  <si>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</si>
  <si>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</si>
  <si>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</si>
  <si>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</si>
  <si>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</si>
  <si>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</si>
  <si>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</si>
  <si>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</si>
  <si>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</si>
  <si>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</si>
  <si>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</si>
  <si>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</si>
  <si>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</si>
  <si>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</si>
  <si>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</si>
  <si>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</si>
  <si>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</si>
  <si>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</si>
  <si>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</si>
  <si>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</si>
  <si>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</si>
  <si>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</si>
  <si>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</si>
  <si>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</si>
  <si>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</si>
  <si>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</si>
  <si>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</si>
  <si>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</si>
  <si>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</si>
  <si>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</si>
  <si>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</si>
  <si>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</si>
  <si>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</si>
  <si>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</si>
  <si>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</si>
  <si>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</si>
  <si>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</si>
  <si>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</si>
  <si>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</si>
  <si>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</si>
  <si>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</si>
  <si>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</si>
  <si>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</si>
  <si>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</si>
  <si>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</si>
  <si>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</si>
  <si>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</si>
  <si>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</si>
  <si>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</si>
  <si>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</si>
  <si>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</si>
  <si>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</si>
  <si>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</si>
  <si>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</si>
  <si>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</si>
  <si>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</si>
  <si>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</si>
  <si>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</si>
  <si>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</si>
  <si>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</si>
  <si>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</si>
  <si>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</si>
  <si>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</si>
  <si>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</si>
  <si>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</si>
  <si>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</si>
  <si>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</si>
  <si>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</si>
  <si>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</si>
  <si>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</si>
  <si>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</si>
  <si>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</si>
  <si>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</si>
  <si>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</si>
  <si>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</si>
  <si>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</si>
  <si>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</si>
  <si>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</si>
  <si>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</si>
  <si>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</si>
  <si>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</si>
  <si>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</si>
  <si>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</si>
  <si>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</si>
  <si>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</si>
  <si>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</si>
  <si>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</si>
  <si>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</si>
  <si>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</si>
  <si>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</si>
  <si>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</si>
  <si>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</si>
  <si>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</si>
  <si>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</si>
  <si>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</si>
  <si>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</si>
  <si>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</si>
  <si>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</si>
  <si>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</si>
  <si>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</si>
  <si>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</si>
  <si>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</si>
  <si>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</si>
  <si>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</si>
  <si>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</si>
  <si>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</si>
  <si>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</si>
  <si>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</si>
  <si>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</si>
  <si>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</si>
  <si>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</si>
  <si>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</si>
  <si>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</si>
  <si>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</si>
  <si>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</si>
  <si>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</si>
  <si>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</si>
  <si>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</si>
  <si>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</si>
  <si>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</si>
  <si>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</si>
  <si>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</si>
  <si>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</si>
  <si>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</si>
  <si>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</si>
  <si>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</si>
  <si>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</si>
  <si>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</si>
  <si>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</si>
  <si>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</si>
  <si>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</si>
  <si>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</si>
  <si>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</si>
  <si>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</si>
  <si>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</si>
  <si>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</si>
  <si>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</si>
  <si>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</si>
  <si>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</si>
  <si>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</si>
  <si>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</si>
  <si>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</si>
  <si>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</si>
  <si>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</si>
  <si>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</si>
  <si>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</si>
  <si>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</si>
  <si>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</si>
  <si>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</si>
  <si>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</si>
  <si>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</si>
  <si>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</si>
  <si>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</si>
  <si>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</si>
  <si>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</si>
  <si>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</si>
  <si>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</si>
  <si>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</si>
  <si>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</si>
  <si>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</si>
  <si>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</si>
  <si>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</si>
  <si>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</si>
  <si>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</si>
  <si>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</si>
  <si>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</si>
  <si>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</si>
  <si>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</si>
  <si>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</si>
  <si>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</si>
  <si>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</si>
  <si>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</si>
  <si>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</si>
  <si>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</si>
  <si>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</si>
  <si>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</si>
  <si>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</si>
  <si>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</si>
  <si>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</si>
  <si>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</si>
  <si>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</si>
  <si>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</si>
  <si>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</si>
  <si>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</si>
  <si>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</si>
  <si>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</si>
  <si>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</si>
  <si>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</si>
  <si>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</si>
  <si>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</si>
  <si>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</si>
  <si>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</si>
  <si>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</si>
  <si>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</si>
  <si>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</si>
  <si>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</si>
  <si>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</si>
  <si>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</si>
  <si>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</si>
  <si>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</si>
  <si>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</si>
  <si>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</si>
  <si>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</si>
  <si>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</si>
  <si>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</si>
  <si>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</si>
  <si>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</si>
  <si>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</si>
  <si>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</si>
  <si>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</si>
  <si>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</si>
  <si>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</si>
  <si>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</si>
  <si>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</si>
  <si>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</si>
  <si>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</si>
  <si>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</si>
  <si>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</si>
  <si>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</si>
  <si>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</si>
  <si>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</si>
  <si>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</si>
  <si>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</si>
  <si>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</si>
  <si>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</si>
  <si>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</si>
  <si>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</si>
  <si>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</si>
  <si>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</si>
  <si>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</si>
  <si>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</si>
  <si>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</si>
  <si>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</si>
  <si>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</si>
  <si>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</si>
  <si>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</si>
  <si>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</si>
  <si>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</si>
  <si>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</si>
  <si>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</si>
  <si>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</si>
  <si>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</si>
  <si>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</si>
  <si>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</si>
  <si>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</si>
  <si>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</si>
  <si>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</si>
  <si>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</si>
  <si>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</si>
  <si>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</si>
  <si>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</si>
  <si>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</si>
  <si>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</si>
  <si>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</si>
  <si>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</si>
  <si>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</si>
  <si>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</si>
  <si>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</si>
  <si>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</si>
  <si>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</si>
  <si>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</si>
  <si>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</si>
  <si>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</si>
  <si>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</si>
  <si>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</si>
  <si>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</si>
  <si>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</si>
  <si>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</si>
  <si>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</si>
  <si>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</si>
  <si>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</si>
  <si>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</si>
  <si>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</si>
  <si>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</si>
  <si>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</si>
  <si>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</si>
  <si>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</si>
  <si>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</si>
  <si>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</si>
  <si>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</si>
  <si>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</si>
  <si>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</si>
  <si>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</si>
  <si>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</si>
  <si>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</si>
  <si>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</si>
  <si>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</si>
  <si>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</si>
  <si>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</si>
  <si>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</si>
  <si>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</si>
  <si>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</si>
  <si>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</si>
  <si>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</si>
  <si>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</si>
  <si>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</si>
  <si>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</si>
  <si>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</si>
  <si>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</si>
  <si>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</si>
  <si>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</si>
  <si>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</si>
  <si>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</si>
  <si>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</si>
  <si>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</si>
  <si>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</si>
  <si>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</si>
  <si>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</si>
  <si>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</si>
  <si>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</si>
  <si>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</si>
  <si>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</si>
  <si>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</si>
  <si>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</si>
  <si>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</si>
  <si>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</si>
  <si>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</si>
  <si>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</si>
  <si>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</si>
  <si>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</si>
  <si>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</si>
  <si>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</si>
  <si>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</si>
  <si>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</si>
  <si>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</si>
  <si>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</si>
  <si>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</si>
  <si>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</si>
  <si>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</si>
  <si>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</si>
  <si>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</si>
  <si>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</si>
  <si>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</si>
  <si>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</si>
  <si>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</si>
  <si>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</si>
  <si>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</si>
  <si>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</si>
  <si>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</si>
  <si>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</si>
  <si>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</si>
  <si>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</si>
  <si>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</si>
  <si>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</si>
  <si>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</si>
  <si>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</si>
  <si>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</si>
  <si>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</si>
  <si>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</si>
  <si>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</si>
  <si>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</si>
  <si>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</si>
  <si>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</si>
  <si>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</si>
  <si>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</si>
  <si>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</si>
  <si>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</si>
  <si>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</si>
  <si>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</si>
  <si>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</si>
  <si>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</si>
  <si>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</si>
  <si>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</si>
  <si>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</si>
  <si>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</si>
  <si>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</si>
  <si>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</si>
  <si>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</si>
  <si>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</si>
  <si>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</si>
  <si>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</si>
  <si>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</si>
  <si>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</si>
  <si>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</si>
  <si>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</si>
  <si>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</si>
  <si>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</si>
  <si>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</si>
  <si>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</si>
  <si>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</si>
  <si>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</si>
  <si>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</si>
  <si>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</si>
  <si>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</si>
  <si>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</si>
  <si>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</si>
  <si>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</si>
  <si>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</si>
  <si>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</si>
  <si>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</si>
  <si>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</si>
  <si>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</si>
  <si>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</si>
  <si>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</si>
  <si>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</si>
  <si>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</si>
  <si>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</si>
  <si>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</si>
  <si>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</si>
  <si>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</si>
  <si>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</si>
  <si>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</si>
  <si>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</si>
  <si>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</si>
  <si>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</si>
  <si>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</si>
  <si>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</si>
  <si>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</si>
  <si>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</si>
  <si>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</si>
  <si>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</si>
  <si>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</si>
  <si>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</si>
  <si>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</si>
  <si>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</si>
  <si>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</si>
  <si>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</si>
  <si>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</si>
  <si>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</si>
  <si>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</si>
  <si>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</si>
  <si>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</si>
  <si>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</si>
  <si>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</si>
  <si>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</si>
  <si>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</si>
  <si>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</si>
  <si>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</si>
  <si>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</si>
  <si>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</si>
  <si>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</si>
  <si>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</si>
  <si>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</si>
  <si>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</si>
  <si>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</si>
  <si>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</si>
  <si>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</si>
  <si>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</si>
  <si>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</si>
  <si>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</si>
  <si>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</si>
  <si>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</si>
  <si>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</si>
  <si>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</si>
  <si>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</si>
  <si>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</si>
  <si>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</si>
  <si>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</si>
  <si>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</si>
  <si>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</si>
  <si>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</si>
  <si>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</si>
  <si>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</si>
  <si>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</si>
  <si>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</si>
  <si>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</si>
  <si>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</si>
  <si>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</si>
  <si>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</si>
  <si>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</si>
  <si>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</si>
  <si>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</si>
  <si>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</si>
  <si>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</si>
  <si>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</si>
  <si>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</si>
  <si>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</si>
  <si>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</si>
  <si>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</si>
  <si>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</si>
  <si>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</si>
  <si>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</si>
  <si>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</si>
  <si>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</si>
  <si>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</si>
  <si>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</si>
  <si>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</si>
  <si>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</si>
  <si>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</si>
  <si>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</si>
  <si>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</si>
  <si>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</si>
  <si>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</si>
  <si>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</si>
  <si>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</si>
  <si>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</si>
  <si>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</si>
  <si>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</si>
  <si>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</si>
  <si>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</si>
  <si>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</si>
  <si>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</si>
  <si>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</si>
  <si>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</si>
  <si>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</si>
  <si>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</si>
  <si>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</si>
  <si>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</si>
  <si>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</si>
  <si>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</si>
  <si>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</si>
  <si>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</si>
  <si>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</si>
  <si>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</si>
  <si>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</si>
  <si>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</si>
  <si>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</si>
  <si>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</si>
  <si>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</si>
  <si>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</si>
  <si>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</si>
  <si>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</si>
  <si>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</si>
  <si>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</si>
  <si>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</si>
  <si>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</si>
  <si>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</si>
  <si>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</si>
  <si>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</si>
  <si>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</si>
  <si>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</si>
  <si>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</si>
  <si>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</si>
  <si>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</si>
  <si>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</si>
  <si>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</si>
  <si>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</si>
  <si>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</si>
  <si>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</si>
  <si>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</si>
  <si>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</si>
  <si>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</si>
  <si>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</si>
  <si>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</si>
  <si>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</si>
  <si>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</si>
  <si>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</si>
  <si>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</si>
  <si>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</si>
  <si>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</si>
  <si>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</si>
  <si>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</si>
  <si>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</si>
  <si>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</si>
  <si>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</si>
  <si>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</si>
  <si>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</si>
  <si>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</si>
  <si>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</si>
  <si>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</si>
  <si>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</si>
  <si>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</si>
  <si>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</si>
  <si>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</si>
  <si>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</si>
  <si>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</si>
  <si>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</si>
  <si>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</si>
  <si>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</si>
  <si>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</si>
  <si>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</si>
  <si>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</si>
  <si>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</si>
  <si>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</si>
  <si>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</si>
  <si>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</si>
  <si>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</si>
  <si>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</si>
  <si>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</si>
  <si>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</si>
  <si>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</si>
  <si>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</si>
  <si>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</si>
  <si>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</si>
  <si>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</si>
  <si>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</si>
  <si>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</si>
  <si>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</si>
  <si>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</si>
  <si>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</si>
  <si>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</si>
  <si>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</si>
  <si>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</si>
  <si>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</si>
  <si>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</si>
  <si>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</si>
  <si>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</si>
  <si>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</si>
  <si>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</si>
  <si>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</si>
  <si>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</si>
  <si>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</si>
  <si>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</si>
  <si>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</si>
  <si>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</si>
  <si>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</si>
  <si>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</si>
  <si>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</si>
  <si>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</si>
  <si>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</si>
  <si>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</si>
  <si>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</si>
  <si>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</si>
  <si>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</si>
  <si>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</si>
  <si>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</si>
  <si>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</si>
  <si>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</si>
  <si>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</si>
  <si>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</si>
  <si>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</si>
  <si>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</si>
  <si>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</si>
  <si>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</si>
  <si>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</si>
  <si>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</si>
  <si>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</si>
  <si>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</si>
  <si>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</si>
  <si>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</si>
  <si>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</si>
  <si>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</si>
  <si>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</si>
  <si>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</si>
  <si>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</si>
  <si>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</si>
  <si>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</si>
  <si>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</si>
  <si>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</si>
  <si>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</si>
  <si>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</si>
  <si>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</si>
  <si>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</si>
  <si>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</si>
  <si>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</si>
  <si>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</si>
  <si>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</si>
  <si>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</si>
  <si>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</si>
  <si>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</si>
  <si>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</si>
  <si>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</si>
  <si>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</si>
  <si>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</si>
  <si>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</si>
  <si>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</si>
  <si>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</si>
  <si>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</si>
  <si>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</si>
  <si>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</si>
  <si>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</si>
  <si>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</si>
  <si>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</si>
  <si>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</si>
  <si>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</si>
  <si>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</si>
  <si>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</si>
  <si>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</si>
  <si>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</si>
  <si>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</si>
  <si>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</si>
  <si>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</si>
  <si>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</si>
  <si>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</si>
  <si>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</si>
  <si>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</si>
  <si>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</si>
  <si>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</si>
  <si>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</si>
  <si>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</si>
  <si>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</si>
  <si>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</si>
  <si>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</si>
  <si>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</si>
  <si>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</si>
  <si>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</si>
  <si>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</si>
  <si>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</si>
  <si>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</si>
  <si>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</si>
  <si>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</si>
  <si>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</si>
  <si>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</si>
  <si>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</si>
  <si>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</si>
  <si>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</si>
  <si>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</si>
  <si>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</si>
  <si>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</si>
  <si>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</si>
  <si>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</si>
  <si>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</si>
  <si>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</si>
  <si>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</si>
  <si>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</si>
  <si>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</si>
  <si>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</si>
  <si>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</si>
  <si>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</si>
  <si>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</si>
  <si>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</si>
  <si>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</si>
  <si>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</si>
  <si>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</si>
  <si>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</si>
  <si>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</si>
  <si>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</si>
  <si>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</si>
  <si>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</si>
  <si>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</si>
  <si>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</si>
  <si>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</si>
  <si>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</si>
  <si>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</si>
  <si>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</si>
  <si>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</si>
  <si>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</si>
  <si>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</si>
  <si>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</si>
  <si>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</si>
  <si>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</si>
  <si>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</si>
  <si>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</si>
  <si>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</si>
  <si>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</si>
  <si>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</si>
  <si>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</si>
  <si>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</si>
  <si>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</si>
  <si>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</si>
  <si>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</si>
  <si>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</si>
  <si>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</si>
  <si>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</si>
  <si>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</si>
  <si>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</si>
  <si>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</si>
  <si>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</si>
  <si>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</si>
  <si>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</si>
  <si>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</si>
  <si>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</si>
  <si>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</si>
  <si>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</si>
  <si>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</si>
  <si>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</si>
  <si>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</si>
  <si>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</si>
  <si>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</si>
  <si>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</si>
  <si>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</si>
  <si>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</si>
  <si>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</si>
  <si>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</si>
  <si>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</si>
  <si>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</si>
  <si>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</si>
  <si>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</si>
  <si>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</si>
  <si>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</si>
  <si>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</si>
  <si>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</si>
  <si>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</si>
  <si>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</si>
  <si>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</si>
  <si>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</si>
  <si>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</si>
  <si>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</si>
  <si>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</si>
  <si>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</si>
  <si>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</si>
  <si>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</si>
  <si>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</si>
  <si>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</si>
  <si>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</si>
  <si>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</si>
  <si>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</si>
  <si>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</si>
  <si>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</si>
  <si>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</si>
  <si>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</si>
  <si>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</si>
  <si>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</si>
  <si>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</si>
  <si>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</si>
  <si>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</si>
  <si>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</si>
  <si>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</si>
  <si>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</si>
  <si>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</si>
  <si>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</si>
  <si>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</si>
  <si>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</si>
  <si>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</si>
  <si>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</si>
  <si>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</si>
  <si>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</si>
  <si>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</si>
  <si>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</si>
  <si>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</si>
  <si>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</si>
  <si>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</si>
  <si>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</si>
  <si>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</si>
  <si>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</si>
  <si>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</si>
  <si>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</si>
  <si>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</si>
  <si>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</si>
  <si>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</si>
  <si>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</si>
  <si>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</si>
  <si>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</si>
  <si>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</si>
  <si>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</si>
  <si>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</si>
  <si>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</si>
  <si>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</si>
  <si>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</si>
  <si>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</si>
  <si>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</si>
  <si>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</si>
  <si>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</si>
  <si>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</si>
  <si>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</si>
  <si>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</si>
  <si>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</si>
  <si>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</si>
  <si>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</si>
  <si>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</si>
  <si>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</si>
  <si>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</si>
  <si>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</si>
  <si>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</si>
  <si>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</si>
  <si>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</si>
  <si>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</si>
  <si>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</si>
  <si>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</si>
  <si>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</si>
  <si>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</si>
  <si>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</si>
  <si>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</si>
  <si>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</si>
  <si>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</si>
  <si>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</si>
  <si>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</si>
  <si>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</si>
  <si>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</si>
  <si>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</si>
  <si>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</si>
  <si>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</si>
  <si>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</si>
  <si>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</si>
  <si>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</si>
  <si>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</si>
  <si>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</si>
  <si>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</si>
  <si>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</si>
  <si>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</si>
  <si>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</si>
  <si>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</si>
  <si>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</si>
  <si>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</si>
  <si>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</si>
  <si>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</si>
  <si>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</si>
  <si>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</si>
  <si>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</si>
  <si>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</si>
  <si>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</si>
  <si>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</si>
  <si>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</si>
  <si>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</si>
  <si>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</si>
  <si>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</si>
  <si>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</si>
  <si>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</si>
  <si>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</si>
  <si>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</si>
  <si>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</si>
  <si>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</si>
  <si>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</si>
  <si>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</si>
  <si>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</si>
  <si>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</si>
  <si>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</si>
  <si>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</si>
  <si>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</si>
  <si>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</si>
  <si>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</si>
  <si>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</si>
  <si>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</si>
  <si>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</si>
  <si>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</si>
  <si>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</si>
  <si>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</si>
  <si>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</si>
  <si>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</si>
  <si>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</si>
  <si>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</si>
  <si>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</si>
  <si>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</si>
  <si>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</si>
  <si>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</si>
  <si>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</si>
  <si>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</si>
  <si>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</si>
  <si>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</si>
  <si>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</si>
  <si>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</si>
  <si>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</si>
  <si>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</si>
  <si>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</si>
  <si>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</si>
  <si>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</si>
  <si>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</si>
  <si>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</si>
  <si>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</si>
  <si>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</si>
  <si>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</si>
  <si>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</si>
  <si>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</si>
  <si>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</si>
  <si>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</si>
  <si>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</si>
  <si>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</si>
  <si>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</si>
  <si>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</si>
  <si>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</si>
  <si>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</si>
  <si>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</si>
  <si>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</si>
  <si>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</si>
  <si>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</si>
  <si>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</si>
  <si>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</si>
  <si>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</si>
  <si>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</si>
  <si>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</si>
  <si>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</si>
  <si>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</si>
  <si>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</si>
  <si>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</si>
  <si>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</si>
  <si>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</si>
  <si>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</si>
  <si>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</si>
  <si>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</si>
  <si>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</si>
  <si>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</si>
  <si>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</si>
  <si>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</si>
  <si>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</si>
  <si>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</si>
  <si>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</si>
  <si>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</si>
  <si>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</si>
  <si>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</si>
  <si>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</si>
  <si>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</si>
  <si>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</si>
  <si>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</si>
  <si>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</si>
  <si>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</si>
  <si>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</si>
  <si>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</si>
  <si>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</si>
  <si>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</si>
  <si>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</si>
  <si>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</si>
  <si>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</si>
  <si>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</si>
  <si>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</si>
  <si>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</si>
  <si>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</si>
  <si>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</si>
  <si>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</si>
  <si>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</si>
  <si>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</si>
  <si>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</si>
  <si>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</si>
  <si>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</si>
  <si>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</si>
  <si>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</si>
  <si>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</si>
  <si>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</si>
  <si>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</si>
  <si>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</si>
  <si>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</si>
  <si>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</si>
  <si>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</si>
  <si>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</si>
  <si>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</si>
  <si>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</si>
  <si>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</si>
  <si>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</si>
  <si>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</si>
  <si>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</si>
  <si>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</si>
  <si>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</si>
  <si>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</si>
  <si>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</si>
  <si>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</si>
  <si>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</si>
  <si>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</si>
  <si>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</si>
  <si>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</si>
  <si>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</si>
  <si>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</si>
  <si>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</si>
  <si>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</si>
  <si>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</si>
  <si>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</si>
  <si>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</si>
  <si>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</si>
  <si>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</si>
  <si>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</si>
  <si>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</si>
  <si>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</si>
  <si>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</si>
  <si>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</si>
  <si>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</si>
  <si>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</si>
  <si>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</si>
  <si>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</si>
  <si>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</si>
  <si>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</si>
  <si>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</si>
  <si>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</si>
  <si>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</si>
  <si>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</si>
  <si>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</si>
  <si>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</si>
  <si>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</si>
  <si>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</si>
  <si>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</si>
  <si>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</si>
  <si>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</si>
  <si>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</si>
  <si>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</si>
  <si>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</si>
  <si>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</si>
  <si>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</si>
  <si>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</si>
  <si>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</si>
  <si>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</si>
  <si>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</si>
  <si>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</si>
  <si>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</si>
  <si>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</si>
  <si>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</si>
  <si>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</si>
  <si>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</si>
  <si>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</si>
  <si>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</si>
  <si>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</si>
  <si>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</si>
  <si>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</si>
  <si>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</si>
  <si>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</si>
  <si>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</si>
  <si>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</si>
  <si>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</si>
  <si>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</si>
  <si>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</si>
  <si>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</si>
  <si>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</si>
  <si>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</si>
  <si>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</si>
  <si>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</si>
  <si>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</si>
  <si>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</si>
  <si>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</si>
  <si>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</si>
  <si>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</si>
  <si>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</si>
  <si>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</si>
  <si>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</si>
  <si>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</si>
  <si>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</si>
  <si>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</si>
  <si>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</si>
  <si>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</si>
  <si>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</si>
  <si>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</si>
  <si>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</si>
  <si>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</si>
  <si>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</si>
  <si>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</si>
  <si>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</si>
  <si>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</si>
  <si>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</si>
  <si>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</si>
  <si>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</si>
  <si>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</si>
  <si>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</si>
  <si>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</si>
  <si>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</si>
  <si>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</si>
  <si>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</si>
  <si>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</si>
  <si>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</si>
  <si>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</si>
  <si>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</si>
  <si>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</si>
  <si>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</si>
  <si>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</si>
  <si>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</si>
  <si>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</si>
  <si>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</si>
  <si>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</si>
  <si>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</si>
  <si>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</si>
  <si>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</si>
  <si>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</si>
  <si>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</si>
  <si>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</si>
  <si>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</si>
  <si>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</si>
  <si>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</si>
  <si>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</si>
  <si>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</si>
  <si>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</si>
  <si>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</si>
  <si>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</si>
  <si>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</si>
  <si>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</si>
  <si>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</si>
  <si>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</si>
  <si>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</si>
  <si>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</si>
  <si>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</si>
  <si>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</si>
  <si>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</si>
  <si>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</si>
  <si>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</si>
  <si>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</si>
  <si>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</si>
  <si>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</si>
  <si>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</si>
  <si>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</si>
  <si>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</si>
  <si>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</si>
  <si>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</si>
  <si>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</si>
  <si>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</si>
  <si>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</si>
  <si>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</si>
  <si>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</si>
  <si>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</si>
  <si>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</si>
  <si>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</si>
  <si>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</si>
  <si>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</si>
  <si>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</si>
  <si>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</si>
  <si>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</si>
  <si>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</si>
  <si>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</si>
  <si>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</si>
  <si>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</si>
  <si>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</si>
  <si>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</si>
  <si>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</si>
  <si>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</si>
  <si>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</si>
  <si>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</si>
  <si>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</si>
  <si>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</si>
  <si>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</si>
  <si>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</si>
  <si>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</si>
  <si>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</si>
  <si>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</si>
  <si>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</si>
  <si>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</si>
  <si>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</si>
  <si>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</si>
  <si>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</si>
  <si>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</si>
  <si>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</si>
  <si>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</si>
  <si>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</si>
  <si>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</si>
  <si>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</si>
  <si>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</si>
  <si>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</si>
  <si>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</si>
  <si>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</si>
  <si>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</si>
  <si>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</si>
  <si>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</si>
  <si>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</si>
  <si>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</si>
  <si>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</si>
  <si>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</si>
  <si>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</si>
  <si>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</si>
  <si>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</si>
  <si>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</si>
  <si>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</si>
  <si>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</si>
  <si>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</si>
  <si>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</si>
  <si>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</si>
  <si>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</si>
  <si>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</si>
  <si>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</si>
  <si>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</si>
  <si>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</si>
  <si>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</si>
  <si>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</si>
  <si>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</si>
  <si>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</si>
  <si>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</si>
  <si>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</si>
  <si>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</si>
  <si>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</si>
  <si>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</si>
  <si>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</si>
  <si>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</si>
  <si>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</si>
  <si>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</si>
  <si>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</si>
  <si>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</si>
  <si>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</si>
  <si>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</si>
  <si>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</si>
  <si>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</si>
  <si>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</si>
  <si>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</si>
  <si>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</si>
  <si>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</si>
  <si>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</si>
  <si>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</si>
  <si>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</si>
  <si>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</si>
  <si>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</si>
  <si>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</si>
  <si>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</si>
  <si>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</si>
  <si>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</si>
  <si>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</si>
  <si>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</si>
  <si>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</si>
  <si>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</si>
  <si>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</si>
  <si>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</si>
  <si>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</si>
  <si>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</si>
  <si>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</si>
  <si>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</si>
  <si>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</si>
  <si>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</si>
  <si>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</si>
  <si>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</si>
  <si>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</si>
  <si>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</si>
  <si>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</si>
  <si>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</si>
  <si>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</si>
  <si>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</si>
  <si>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</si>
  <si>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</si>
  <si>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</si>
  <si>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</si>
  <si>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</si>
  <si>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</si>
  <si>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</si>
  <si>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</si>
  <si>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</si>
  <si>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</si>
  <si>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</si>
  <si>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</si>
  <si>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</si>
  <si>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</si>
  <si>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</si>
  <si>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</si>
  <si>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</si>
  <si>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</si>
  <si>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</si>
  <si>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</si>
  <si>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</si>
  <si>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</si>
  <si>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</si>
  <si>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</si>
  <si>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</si>
  <si>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</si>
  <si>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</si>
  <si>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</si>
  <si>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</si>
  <si>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</si>
  <si>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</si>
  <si>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</si>
  <si>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</si>
  <si>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</si>
  <si>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</si>
  <si>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</si>
  <si>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</si>
  <si>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</si>
  <si>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</si>
  <si>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</si>
  <si>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</si>
  <si>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</si>
  <si>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</si>
  <si>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</si>
  <si>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</si>
  <si>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</si>
  <si>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</si>
  <si>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</si>
  <si>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</si>
  <si>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</si>
  <si>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</si>
  <si>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</si>
  <si>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</si>
  <si>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</si>
  <si>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</si>
  <si>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</si>
  <si>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</si>
  <si>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</si>
  <si>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</si>
  <si>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</si>
  <si>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</si>
  <si>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</si>
  <si>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</si>
  <si>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</si>
  <si>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</si>
  <si>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</si>
  <si>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</si>
  <si>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</si>
  <si>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</si>
  <si>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</si>
  <si>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</si>
  <si>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</si>
  <si>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</si>
  <si>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</si>
  <si>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</si>
  <si>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</si>
  <si>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</si>
  <si>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</si>
  <si>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</si>
  <si>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</si>
  <si>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</si>
  <si>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</si>
  <si>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</si>
  <si>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</si>
  <si>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</si>
  <si>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</si>
  <si>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</si>
  <si>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</si>
  <si>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</si>
  <si>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</si>
  <si>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</si>
  <si>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</si>
  <si>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</si>
  <si>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</si>
  <si>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</si>
  <si>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</si>
  <si>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</si>
  <si>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</si>
  <si>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</si>
  <si>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</si>
  <si>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</si>
  <si>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</si>
  <si>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</si>
  <si>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</si>
  <si>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</si>
  <si>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</si>
  <si>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</si>
  <si>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</si>
  <si>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</si>
  <si>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</si>
  <si>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</si>
  <si>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</si>
  <si>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</si>
  <si>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</si>
  <si>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</si>
  <si>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</si>
  <si>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</si>
  <si>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</si>
  <si>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</si>
  <si>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</si>
  <si>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</si>
  <si>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</si>
  <si>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</si>
  <si>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</si>
  <si>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</si>
  <si>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</si>
  <si>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</si>
  <si>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</si>
  <si>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</si>
  <si>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</si>
  <si>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</si>
  <si>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</si>
  <si>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</si>
  <si>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</si>
  <si>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</si>
  <si>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</si>
  <si>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</si>
  <si>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</si>
  <si>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</si>
  <si>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</si>
  <si>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</si>
  <si>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</si>
  <si>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</si>
  <si>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</si>
  <si>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</si>
  <si>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</si>
  <si>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</si>
  <si>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</si>
  <si>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</si>
  <si>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</si>
  <si>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</si>
  <si>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</si>
  <si>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</si>
  <si>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</si>
  <si>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</si>
  <si>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</si>
  <si>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</si>
  <si>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</si>
  <si>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</si>
  <si>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</si>
  <si>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</si>
  <si>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</si>
  <si>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</si>
  <si>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</si>
  <si>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</si>
  <si>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</si>
  <si>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</si>
  <si>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</si>
  <si>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</si>
  <si>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</si>
  <si>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</si>
  <si>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</si>
  <si>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</si>
  <si>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</si>
  <si>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</si>
  <si>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</si>
  <si>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</si>
  <si>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</si>
  <si>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</si>
  <si>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</si>
  <si>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</si>
  <si>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</si>
  <si>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</si>
  <si>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</si>
  <si>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</si>
  <si>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</si>
  <si>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</si>
  <si>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</si>
  <si>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</si>
  <si>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</si>
  <si>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</si>
  <si>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</si>
  <si>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</si>
  <si>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</si>
  <si>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</si>
  <si>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</si>
  <si>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</si>
  <si>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</si>
  <si>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</si>
  <si>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</si>
  <si>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</si>
  <si>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</si>
  <si>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</si>
  <si>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</si>
  <si>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</si>
  <si>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</si>
  <si>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</si>
  <si>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</si>
  <si>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</si>
  <si>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</si>
  <si>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</si>
  <si>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</si>
  <si>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</si>
  <si>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</si>
  <si>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</si>
  <si>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</si>
  <si>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</si>
  <si>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</si>
  <si>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</si>
  <si>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</si>
  <si>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</si>
  <si>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</si>
  <si>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</si>
  <si>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</si>
  <si>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</si>
  <si>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</si>
  <si>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</si>
  <si>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</si>
  <si>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</si>
  <si>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</si>
  <si>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</si>
  <si>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</si>
  <si>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</si>
  <si>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</si>
  <si>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</si>
  <si>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</si>
  <si>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</si>
  <si>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</si>
  <si>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</si>
  <si>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</si>
  <si>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</si>
  <si>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</si>
  <si>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</si>
  <si>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</si>
  <si>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</si>
  <si>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</si>
  <si>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</si>
  <si>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</si>
  <si>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</si>
  <si>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</si>
  <si>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</si>
  <si>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</si>
  <si>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</si>
  <si>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</si>
  <si>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</si>
  <si>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</si>
  <si>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</si>
  <si>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</si>
  <si>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</si>
  <si>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</si>
  <si>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</si>
  <si>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</si>
  <si>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</si>
  <si>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</si>
  <si>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</si>
  <si>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</si>
  <si>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</si>
  <si>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</si>
  <si>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</si>
  <si>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</si>
  <si>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</si>
  <si>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</si>
  <si>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</si>
  <si>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</si>
  <si>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</si>
  <si>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</si>
  <si>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</si>
  <si>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</si>
  <si>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</si>
  <si>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</si>
  <si>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</si>
  <si>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</si>
  <si>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</si>
  <si>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</si>
  <si>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</si>
  <si>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</si>
  <si>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</si>
  <si>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</si>
  <si>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</si>
  <si>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</si>
  <si>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</si>
  <si>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</si>
  <si>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</si>
  <si>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</si>
  <si>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</si>
  <si>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</si>
  <si>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</si>
  <si>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</si>
  <si>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</si>
  <si>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</si>
  <si>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</si>
  <si>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</si>
  <si>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</si>
  <si>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</si>
  <si>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</si>
  <si>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</si>
  <si>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</si>
  <si>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</si>
  <si>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</si>
  <si>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</si>
  <si>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</si>
  <si>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</si>
  <si>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</si>
  <si>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</si>
  <si>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</si>
  <si>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</si>
  <si>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</si>
  <si>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</si>
  <si>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</si>
  <si>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</si>
  <si>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</si>
  <si>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</si>
  <si>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</si>
  <si>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</si>
  <si>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</si>
  <si>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</si>
  <si>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</si>
  <si>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</si>
  <si>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</si>
  <si>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</si>
  <si>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</si>
  <si>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</si>
  <si>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</si>
  <si>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</si>
  <si>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</si>
  <si>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</si>
  <si>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</si>
  <si>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</si>
  <si>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</si>
  <si>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</si>
  <si>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</si>
  <si>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</si>
  <si>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</si>
  <si>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</si>
  <si>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</si>
  <si>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</si>
  <si>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</si>
  <si>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</si>
  <si>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</si>
  <si>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</si>
  <si>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</si>
  <si>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</si>
  <si>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</si>
  <si>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</si>
  <si>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</si>
  <si>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</si>
  <si>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</si>
  <si>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</si>
  <si>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</si>
  <si>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</si>
  <si>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</si>
  <si>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</si>
  <si>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</si>
  <si>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</si>
  <si>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</si>
  <si>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</si>
  <si>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</si>
  <si>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</si>
  <si>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</si>
  <si>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</si>
  <si>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</si>
  <si>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</si>
  <si>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</si>
  <si>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</si>
  <si>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</si>
  <si>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</si>
  <si>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</si>
  <si>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</si>
  <si>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</si>
  <si>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</si>
  <si>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</si>
  <si>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</si>
  <si>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</si>
  <si>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</si>
  <si>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</si>
  <si>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</si>
  <si>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</si>
  <si>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</si>
  <si>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</si>
  <si>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</si>
  <si>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</si>
  <si>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</si>
  <si>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</si>
  <si>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</si>
  <si>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</si>
  <si>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</si>
  <si>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</si>
  <si>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</si>
  <si>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</si>
  <si>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</si>
  <si>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</si>
  <si>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</si>
  <si>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</si>
  <si>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</si>
  <si>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</si>
  <si>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</si>
  <si>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</si>
  <si>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</si>
  <si>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</si>
  <si>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</si>
  <si>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</si>
  <si>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</si>
  <si>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</si>
  <si>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</si>
  <si>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</si>
  <si>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</si>
  <si>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</si>
  <si>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</si>
  <si>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</si>
  <si>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</si>
  <si>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</si>
  <si>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</si>
  <si>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</si>
  <si>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</si>
  <si>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</si>
  <si>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</si>
  <si>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</si>
  <si>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</si>
  <si>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</si>
  <si>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</si>
  <si>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</si>
  <si>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</si>
  <si>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</si>
  <si>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</si>
  <si>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</si>
  <si>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</si>
  <si>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</si>
  <si>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</si>
  <si>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</si>
  <si>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</si>
  <si>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</si>
  <si>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</si>
  <si>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</si>
  <si>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</si>
  <si>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</si>
  <si>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</si>
  <si>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</si>
  <si>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</si>
  <si>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</si>
  <si>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</si>
  <si>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</si>
  <si>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</si>
  <si>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</si>
  <si>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</si>
  <si>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</si>
  <si>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</si>
  <si>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</si>
  <si>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</si>
  <si>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</si>
  <si>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</si>
  <si>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</si>
  <si>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</si>
  <si>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</si>
  <si>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</si>
  <si>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</si>
  <si>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</si>
  <si>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</si>
  <si>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</si>
  <si>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</si>
  <si>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</si>
  <si>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</si>
  <si>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</si>
  <si>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</si>
  <si>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</si>
  <si>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</si>
  <si>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</si>
  <si>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</si>
  <si>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</si>
  <si>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</si>
  <si>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</si>
  <si>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</si>
  <si>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</si>
  <si>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</si>
  <si>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</si>
  <si>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</si>
  <si>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</si>
  <si>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</si>
  <si>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</si>
  <si>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</si>
  <si>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</si>
  <si>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</si>
  <si>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</si>
  <si>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</si>
  <si>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</si>
  <si>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</si>
  <si>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</si>
  <si>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</si>
  <si>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</si>
  <si>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</si>
  <si>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</si>
  <si>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</si>
  <si>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</si>
  <si>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</si>
  <si>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</si>
  <si>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</si>
  <si>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</si>
  <si>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</si>
  <si>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</si>
  <si>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</si>
  <si>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</si>
  <si>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</si>
  <si>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</si>
  <si>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</si>
  <si>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</si>
  <si>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</si>
  <si>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</si>
  <si>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</si>
  <si>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</si>
  <si>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</si>
  <si>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</si>
  <si>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</si>
  <si>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</si>
  <si>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</si>
  <si>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</si>
  <si>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</si>
  <si>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</si>
  <si>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</si>
  <si>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</si>
  <si>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</si>
  <si>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</si>
  <si>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</si>
  <si>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</si>
  <si>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</si>
  <si>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</si>
  <si>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</si>
  <si>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</si>
  <si>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</si>
  <si>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</si>
  <si>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</si>
  <si>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</si>
  <si>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</si>
  <si>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</si>
  <si>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</si>
  <si>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</si>
  <si>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</si>
  <si>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</si>
  <si>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</si>
  <si>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</si>
  <si>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</si>
  <si>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</si>
  <si>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</si>
  <si>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</si>
  <si>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</si>
  <si>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</si>
  <si>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</si>
  <si>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</si>
  <si>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</si>
  <si>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</si>
  <si>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</si>
  <si>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</si>
  <si>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</si>
  <si>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</si>
  <si>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</si>
  <si>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</si>
  <si>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</si>
  <si>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</si>
  <si>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</si>
  <si>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</si>
  <si>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</si>
  <si>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</si>
  <si>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</si>
  <si>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</si>
  <si>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</si>
  <si>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</si>
  <si>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</si>
  <si>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</si>
  <si>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</si>
  <si>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</si>
  <si>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</si>
  <si>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</si>
  <si>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</si>
  <si>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</si>
  <si>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</si>
  <si>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</si>
  <si>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</si>
  <si>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</si>
  <si>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</si>
  <si>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</si>
  <si>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</si>
  <si>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</si>
  <si>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</si>
  <si>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</si>
  <si>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</si>
  <si>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</si>
  <si>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</si>
  <si>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</si>
  <si>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</si>
  <si>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</si>
  <si>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</si>
  <si>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</si>
  <si>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</si>
  <si>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</si>
  <si>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</si>
  <si>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</si>
  <si>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</si>
  <si>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</si>
  <si>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</si>
  <si>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</si>
  <si>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</si>
  <si>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</si>
  <si>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</si>
  <si>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</si>
  <si>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</si>
  <si>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</si>
  <si>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</si>
  <si>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</si>
  <si>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</si>
  <si>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</si>
  <si>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</si>
  <si>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</si>
  <si>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</si>
  <si>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</si>
  <si>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</si>
  <si>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</si>
  <si>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</si>
  <si>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</si>
  <si>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</si>
  <si>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</si>
  <si>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</si>
  <si>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</si>
  <si>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</si>
  <si>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</si>
  <si>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</si>
  <si>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</si>
  <si>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</si>
  <si>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</si>
  <si>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</si>
  <si>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</si>
  <si>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</si>
  <si>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</si>
  <si>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</si>
  <si>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</si>
  <si>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</si>
  <si>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</si>
  <si>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</si>
  <si>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</si>
  <si>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</si>
  <si>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</si>
  <si>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</si>
  <si>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</si>
  <si>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</si>
  <si>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</si>
  <si>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</si>
  <si>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</si>
  <si>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</si>
  <si>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</si>
  <si>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</si>
  <si>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</si>
  <si>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</si>
  <si>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</si>
  <si>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</si>
  <si>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</si>
  <si>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</si>
  <si>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</si>
  <si>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</si>
  <si>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</si>
  <si>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</si>
  <si>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</si>
  <si>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</si>
  <si>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</si>
  <si>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</si>
  <si>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</si>
  <si>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</si>
  <si>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</si>
  <si>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</si>
  <si>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</si>
  <si>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</si>
  <si>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</si>
  <si>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</si>
  <si>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</si>
  <si>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</si>
  <si>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</si>
  <si>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</si>
  <si>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</si>
  <si>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</si>
  <si>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</si>
  <si>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</si>
  <si>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</si>
  <si>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</si>
  <si>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</si>
  <si>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</si>
  <si>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</si>
  <si>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</si>
  <si>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</si>
  <si>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</si>
  <si>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</si>
  <si>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</si>
  <si>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</si>
  <si>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</si>
  <si>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</si>
  <si>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</si>
  <si>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</si>
  <si>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</si>
  <si>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</si>
  <si>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</si>
  <si>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</si>
  <si>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</si>
  <si>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</si>
  <si>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</si>
  <si>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</si>
  <si>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</si>
  <si>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</si>
  <si>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</si>
  <si>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</si>
  <si>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</si>
  <si>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</si>
  <si>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</si>
  <si>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</si>
  <si>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</si>
  <si>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</si>
  <si>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</si>
  <si>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</si>
  <si>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</si>
  <si>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</si>
  <si>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</si>
  <si>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</si>
  <si>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</si>
  <si>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</si>
  <si>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</si>
  <si>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</si>
  <si>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</si>
  <si>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</si>
  <si>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</si>
  <si>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</si>
  <si>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</si>
  <si>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</si>
  <si>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</si>
  <si>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</si>
  <si>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</si>
  <si>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</si>
  <si>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</si>
  <si>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</si>
  <si>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</si>
  <si>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</si>
  <si>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</si>
  <si>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</si>
  <si>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</si>
  <si>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</si>
  <si>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</si>
  <si>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</si>
  <si>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</si>
  <si>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</si>
  <si>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</si>
  <si>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</si>
  <si>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</si>
  <si>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</si>
  <si>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</si>
  <si>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</si>
  <si>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</si>
  <si>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</si>
  <si>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</si>
  <si>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</si>
  <si>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</si>
  <si>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</si>
  <si>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</si>
  <si>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</si>
  <si>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</si>
  <si>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</si>
  <si>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</si>
  <si>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</si>
  <si>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</si>
  <si>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</si>
  <si>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</si>
  <si>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</si>
  <si>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</si>
  <si>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</si>
  <si>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</si>
  <si>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</si>
  <si>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</si>
  <si>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</si>
  <si>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</si>
  <si>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</si>
  <si>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</si>
  <si>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</si>
  <si>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</si>
  <si>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</si>
  <si>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</si>
  <si>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</si>
  <si>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</si>
  <si>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</si>
  <si>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</si>
  <si>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</si>
  <si>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</si>
  <si>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</si>
  <si>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</si>
  <si>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</si>
  <si>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</si>
  <si>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</si>
  <si>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</si>
  <si>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</si>
  <si>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</si>
  <si>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</si>
  <si>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</si>
  <si>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</si>
  <si>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</si>
  <si>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</si>
  <si>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</si>
  <si>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</si>
  <si>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</si>
  <si>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</si>
  <si>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</si>
  <si>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</si>
  <si>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</si>
  <si>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</si>
  <si>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</si>
  <si>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</si>
  <si>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</si>
  <si>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</si>
  <si>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</si>
  <si>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</si>
  <si>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</si>
  <si>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</si>
  <si>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</si>
  <si>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</si>
  <si>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</si>
  <si>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</si>
  <si>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</si>
  <si>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</si>
  <si>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</si>
  <si>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</si>
  <si>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</si>
  <si>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</si>
  <si>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</si>
  <si>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</si>
  <si>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</si>
  <si>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</si>
  <si>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</si>
  <si>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</si>
  <si>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</si>
  <si>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</si>
  <si>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</si>
  <si>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</si>
  <si>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</si>
  <si>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</si>
  <si>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</si>
  <si>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</si>
  <si>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</si>
  <si>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</si>
  <si>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</si>
  <si>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</si>
  <si>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</si>
  <si>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</si>
  <si>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</si>
  <si>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</si>
  <si>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</si>
  <si>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</si>
  <si>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</si>
  <si>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</si>
  <si>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</si>
  <si>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</si>
  <si>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</si>
  <si>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</si>
  <si>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</si>
  <si>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</si>
  <si>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</si>
  <si>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</si>
  <si>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</si>
  <si>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</si>
  <si>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</si>
  <si>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</si>
  <si>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</si>
  <si>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</si>
  <si>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</si>
  <si>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</si>
  <si>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</si>
  <si>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</si>
  <si>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</si>
  <si>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</si>
  <si>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</si>
  <si>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</si>
  <si>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</si>
  <si>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</si>
  <si>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</si>
  <si>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</si>
  <si>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</si>
  <si>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</si>
  <si>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</si>
  <si>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</si>
  <si>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</si>
  <si>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</si>
  <si>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</si>
  <si>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</si>
  <si>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</si>
  <si>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</si>
  <si>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</si>
  <si>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</si>
  <si>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</si>
  <si>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</si>
  <si>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</si>
  <si>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</si>
  <si>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</si>
  <si>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</si>
  <si>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</si>
  <si>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</si>
  <si>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</si>
  <si>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</si>
  <si>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</si>
  <si>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</si>
  <si>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</si>
  <si>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</si>
  <si>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</si>
  <si>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</si>
  <si>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</si>
  <si>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</si>
  <si>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</si>
  <si>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</si>
  <si>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</si>
  <si>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</si>
  <si>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</si>
  <si>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</si>
  <si>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</si>
  <si>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</si>
  <si>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</si>
  <si>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</si>
  <si>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</si>
  <si>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</si>
  <si>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</si>
  <si>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</si>
  <si>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</si>
  <si>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</si>
  <si>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</si>
  <si>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</si>
  <si>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</si>
  <si>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</si>
  <si>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</si>
  <si>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</si>
  <si>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</si>
  <si>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</si>
  <si>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</si>
  <si>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</si>
  <si>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</si>
  <si>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</si>
  <si>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</si>
  <si>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</si>
  <si>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</si>
  <si>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</si>
  <si>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</si>
  <si>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</si>
  <si>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</si>
  <si>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</si>
  <si>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</si>
  <si>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</si>
  <si>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</si>
  <si>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</si>
  <si>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</si>
  <si>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</si>
  <si>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</si>
  <si>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</si>
  <si>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</si>
  <si>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</si>
  <si>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</si>
  <si>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</si>
  <si>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</si>
  <si>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</si>
  <si>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</si>
  <si>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</si>
  <si>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</si>
  <si>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</si>
  <si>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</si>
  <si>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</si>
  <si>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</si>
  <si>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</si>
  <si>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</si>
  <si>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</si>
  <si>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</si>
  <si>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</si>
  <si>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</si>
  <si>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</si>
  <si>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</si>
  <si>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</si>
  <si>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</si>
  <si>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</si>
  <si>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</si>
  <si>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</si>
  <si>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</si>
  <si>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</si>
  <si>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</si>
  <si>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</si>
  <si>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</si>
  <si>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</si>
  <si>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</si>
  <si>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</si>
  <si>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</si>
  <si>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</si>
  <si>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</si>
  <si>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</si>
  <si>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</si>
  <si>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</si>
  <si>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</si>
  <si>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</si>
  <si>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</si>
  <si>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</si>
  <si>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</si>
  <si>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</si>
  <si>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</si>
  <si>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</si>
  <si>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</si>
  <si>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</si>
  <si>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</si>
  <si>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</si>
  <si>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</si>
  <si>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</si>
  <si>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</si>
  <si>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</si>
  <si>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</si>
  <si>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</si>
  <si>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</si>
  <si>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</si>
  <si>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</si>
  <si>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</si>
  <si>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</si>
  <si>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</si>
  <si>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</si>
  <si>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</si>
  <si>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</si>
  <si>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</si>
  <si>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</si>
  <si>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</si>
  <si>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</si>
  <si>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</si>
  <si>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</si>
  <si>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</si>
  <si>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</si>
  <si>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</si>
  <si>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</si>
  <si>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</si>
  <si>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</si>
  <si>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</si>
  <si>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</si>
  <si>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</si>
  <si>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</si>
  <si>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</si>
  <si>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</si>
  <si>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</si>
  <si>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</si>
  <si>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</si>
  <si>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</si>
  <si>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</si>
  <si>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</si>
  <si>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</si>
  <si>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</si>
  <si>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</si>
  <si>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</si>
  <si>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</si>
  <si>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</si>
  <si>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</si>
  <si>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</si>
  <si>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</si>
  <si>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</si>
  <si>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</si>
  <si>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</si>
  <si>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</si>
  <si>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</si>
  <si>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</si>
  <si>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</si>
  <si>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</si>
  <si>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</si>
  <si>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</si>
  <si>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</si>
  <si>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</si>
  <si>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</si>
  <si>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</si>
  <si>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</si>
  <si>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</si>
  <si>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</si>
  <si>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</si>
  <si>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</si>
  <si>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</si>
  <si>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</si>
  <si>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</si>
  <si>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</si>
  <si>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</si>
  <si>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</si>
  <si>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</si>
  <si>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</si>
  <si>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</si>
  <si>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</si>
  <si>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</si>
  <si>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</si>
  <si>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</si>
  <si>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</si>
  <si>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</si>
  <si>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</si>
  <si>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</si>
  <si>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</si>
  <si>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</si>
  <si>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</si>
  <si>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</si>
  <si>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</si>
  <si>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</si>
  <si>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</si>
  <si>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</si>
  <si>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</si>
  <si>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</si>
  <si>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</si>
  <si>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</si>
  <si>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</si>
  <si>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</si>
  <si>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</si>
  <si>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</si>
  <si>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</si>
  <si>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</si>
  <si>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</si>
  <si>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</si>
  <si>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</si>
  <si>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</si>
  <si>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</si>
  <si>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</si>
  <si>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</si>
  <si>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</si>
  <si>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</si>
  <si>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</si>
  <si>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</si>
  <si>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</si>
  <si>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</si>
  <si>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</si>
  <si>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</si>
  <si>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</si>
  <si>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</si>
  <si>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</si>
  <si>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</si>
  <si>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</si>
  <si>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</si>
  <si>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</si>
  <si>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</si>
  <si>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</si>
  <si>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</si>
  <si>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</si>
  <si>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</si>
  <si>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</si>
  <si>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</si>
  <si>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</si>
  <si>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</si>
  <si>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</si>
  <si>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</si>
  <si>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</si>
  <si>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</si>
  <si>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</si>
  <si>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</si>
  <si>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</si>
  <si>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</si>
  <si>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</si>
  <si>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</si>
  <si>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</si>
  <si>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</si>
  <si>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</si>
  <si>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</si>
  <si>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</si>
  <si>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</si>
  <si>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</si>
  <si>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</si>
  <si>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</si>
  <si>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</si>
  <si>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</si>
  <si>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</si>
  <si>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</si>
  <si>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</si>
  <si>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</si>
  <si>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</si>
  <si>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</si>
  <si>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</si>
  <si>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</si>
  <si>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</si>
  <si>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</si>
  <si>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</si>
  <si>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</si>
  <si>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</si>
  <si>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</si>
  <si>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</si>
  <si>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</si>
  <si>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</si>
  <si>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</si>
  <si>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</si>
  <si>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</si>
  <si>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</si>
  <si>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</si>
  <si>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</si>
  <si>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</si>
  <si>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</si>
  <si>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</si>
  <si>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</si>
  <si>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</si>
  <si>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</si>
  <si>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</si>
  <si>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</si>
  <si>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</si>
  <si>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</si>
  <si>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</si>
  <si>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</si>
  <si>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</si>
  <si>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</si>
  <si>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</si>
  <si>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</si>
  <si>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</si>
  <si>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</si>
  <si>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</si>
  <si>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</si>
  <si>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</si>
  <si>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</si>
  <si>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</si>
  <si>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</si>
  <si>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</si>
  <si>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</si>
  <si>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</si>
  <si>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</si>
  <si>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</si>
  <si>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</si>
  <si>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</si>
  <si>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</si>
  <si>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</si>
  <si>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</si>
  <si>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</si>
  <si>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</si>
  <si>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</si>
  <si>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</si>
  <si>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</si>
  <si>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</si>
  <si>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</si>
  <si>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</si>
  <si>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</si>
  <si>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</si>
  <si>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</si>
  <si>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</si>
  <si>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</si>
  <si>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</si>
  <si>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</si>
  <si>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</si>
  <si>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</si>
  <si>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</si>
  <si>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</si>
  <si>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</si>
  <si>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</si>
  <si>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</si>
  <si>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</si>
  <si>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</si>
  <si>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</si>
  <si>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</si>
  <si>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</si>
  <si>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</si>
  <si>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</si>
  <si>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</si>
  <si>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</si>
  <si>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</si>
  <si>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</si>
  <si>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</si>
  <si>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</si>
  <si>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</si>
  <si>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</si>
  <si>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</si>
  <si>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</si>
  <si>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</si>
  <si>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</si>
  <si>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</si>
  <si>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</si>
  <si>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</si>
  <si>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</si>
  <si>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</si>
  <si>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</si>
  <si>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</si>
  <si>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</si>
  <si>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</si>
  <si>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</si>
  <si>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</si>
  <si>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</si>
  <si>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</si>
  <si>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</si>
  <si>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</si>
  <si>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</si>
  <si>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</si>
  <si>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</si>
  <si>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</si>
  <si>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</si>
  <si>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</si>
  <si>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</si>
  <si>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</si>
  <si>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</si>
  <si>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</si>
  <si>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</si>
  <si>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</si>
  <si>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</si>
  <si>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</si>
  <si>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</si>
  <si>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</si>
  <si>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</si>
  <si>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</si>
  <si>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</si>
  <si>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</si>
  <si>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</si>
  <si>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</si>
  <si>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</si>
  <si>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</si>
  <si>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</si>
  <si>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</si>
  <si>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</si>
  <si>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</si>
  <si>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</si>
  <si>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</si>
  <si>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</si>
  <si>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</si>
  <si>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</si>
  <si>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</si>
  <si>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</si>
  <si>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</si>
  <si>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</si>
  <si>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</si>
  <si>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</si>
  <si>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</si>
  <si>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</si>
  <si>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</si>
  <si>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</si>
  <si>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</si>
  <si>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</si>
  <si>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</si>
  <si>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</si>
  <si>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</si>
  <si>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</si>
  <si>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</si>
  <si>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</si>
  <si>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</si>
  <si>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</si>
  <si>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</si>
  <si>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</si>
  <si>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</si>
  <si>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</si>
  <si>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</si>
  <si>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</si>
  <si>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</si>
  <si>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</si>
  <si>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</si>
  <si>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</si>
  <si>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</si>
  <si>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</si>
  <si>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</si>
  <si>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</si>
  <si>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</si>
  <si>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</si>
  <si>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</si>
  <si>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</si>
  <si>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</si>
  <si>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</si>
  <si>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</si>
  <si>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</si>
  <si>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</si>
  <si>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</si>
  <si>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</si>
  <si>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</si>
  <si>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</si>
  <si>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</si>
  <si>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</si>
  <si>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</si>
  <si>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</si>
  <si>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</si>
  <si>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</si>
  <si>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</si>
  <si>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</si>
  <si>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</si>
  <si>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</si>
  <si>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</si>
  <si>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</si>
  <si>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</si>
  <si>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</si>
  <si>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</si>
  <si>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</si>
  <si>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</si>
  <si>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</si>
  <si>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</si>
  <si>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</si>
  <si>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</si>
  <si>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</si>
  <si>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</si>
  <si>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</si>
  <si>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</si>
  <si>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</si>
  <si>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</si>
  <si>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</si>
  <si>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</si>
  <si>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</si>
  <si>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</si>
  <si>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</si>
  <si>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</si>
  <si>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</si>
  <si>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</si>
  <si>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</si>
  <si>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</si>
  <si>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</si>
  <si>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</si>
  <si>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</si>
  <si>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</si>
  <si>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</si>
  <si>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</si>
  <si>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</si>
  <si>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</si>
  <si>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</si>
  <si>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</si>
  <si>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</si>
  <si>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</si>
  <si>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</si>
  <si>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</si>
  <si>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</si>
  <si>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</si>
  <si>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</si>
  <si>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</si>
  <si>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</si>
  <si>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</si>
  <si>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</si>
  <si>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</si>
  <si>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</si>
  <si>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</si>
  <si>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</si>
  <si>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</si>
  <si>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</si>
  <si>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</si>
  <si>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</si>
  <si>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</si>
  <si>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</si>
  <si>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</si>
  <si>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</si>
  <si>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</si>
  <si>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</si>
  <si>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</si>
  <si>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</si>
  <si>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</si>
  <si>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</si>
  <si>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</si>
  <si>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</si>
  <si>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</si>
  <si>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</si>
  <si>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</si>
  <si>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</si>
  <si>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</si>
  <si>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</si>
  <si>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</si>
  <si>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</si>
  <si>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</si>
  <si>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</si>
  <si>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</si>
  <si>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</si>
  <si>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</si>
  <si>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</si>
  <si>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</si>
  <si>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</si>
  <si>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</si>
  <si>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</si>
  <si>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</si>
  <si>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</si>
  <si>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</si>
  <si>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</si>
  <si>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</si>
  <si>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</si>
  <si>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</si>
  <si>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</si>
  <si>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</si>
  <si>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</si>
  <si>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</si>
  <si>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</si>
  <si>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</si>
  <si>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</si>
  <si>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</si>
  <si>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</si>
  <si>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</si>
  <si>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</si>
  <si>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</si>
  <si>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</si>
  <si>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</si>
  <si>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</si>
  <si>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</si>
  <si>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</si>
  <si>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</si>
  <si>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</si>
  <si>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</si>
  <si>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</si>
  <si>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</si>
  <si>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</si>
  <si>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</si>
  <si>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</si>
  <si>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</si>
  <si>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</si>
  <si>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</si>
  <si>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</si>
  <si>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</si>
  <si>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</si>
  <si>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</si>
  <si>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</si>
  <si>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</si>
  <si>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</si>
  <si>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</si>
  <si>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</si>
  <si>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</si>
  <si>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</si>
  <si>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</si>
  <si>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</si>
  <si>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</si>
  <si>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</si>
  <si>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</si>
  <si>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</si>
  <si>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</si>
  <si>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</si>
  <si>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</si>
  <si>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</si>
  <si>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</si>
  <si>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</si>
  <si>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</si>
  <si>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</si>
  <si>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</si>
  <si>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</si>
  <si>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</si>
  <si>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</si>
  <si>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</si>
  <si>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</si>
  <si>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</si>
  <si>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</si>
  <si>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</si>
  <si>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</si>
  <si>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</si>
  <si>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</si>
  <si>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</si>
  <si>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</si>
  <si>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</si>
  <si>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</si>
  <si>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</si>
  <si>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</si>
  <si>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</si>
  <si>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</si>
  <si>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</si>
  <si>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</si>
  <si>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</si>
  <si>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</si>
  <si>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</si>
  <si>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</si>
  <si>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</si>
  <si>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</si>
  <si>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</si>
  <si>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</si>
  <si>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</si>
  <si>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</si>
  <si>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</si>
  <si>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</si>
  <si>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</si>
  <si>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</si>
  <si>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</si>
  <si>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</si>
  <si>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</si>
  <si>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</si>
  <si>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</si>
  <si>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</si>
  <si>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</si>
  <si>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</si>
  <si>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</si>
  <si>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</si>
  <si>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</si>
  <si>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</si>
  <si>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</si>
  <si>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</si>
  <si>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</si>
  <si>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</si>
  <si>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</si>
  <si>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</si>
  <si>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</si>
  <si>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</si>
  <si>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</si>
  <si>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</si>
  <si>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</si>
  <si>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</si>
  <si>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</si>
  <si>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</si>
  <si>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</si>
  <si>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</si>
  <si>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</si>
  <si>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</si>
  <si>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</si>
  <si>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</si>
  <si>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</si>
  <si>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</si>
  <si>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</si>
  <si>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</si>
  <si>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</si>
  <si>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</si>
  <si>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</si>
  <si>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</si>
  <si>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</si>
  <si>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</si>
  <si>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</si>
  <si>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</si>
  <si>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</si>
  <si>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</si>
  <si>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</si>
  <si>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</si>
  <si>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</si>
  <si>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</si>
  <si>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</si>
  <si>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</si>
  <si>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</si>
  <si>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</si>
  <si>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</si>
  <si>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</si>
  <si>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</si>
  <si>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</si>
  <si>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</si>
  <si>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</si>
  <si>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</si>
  <si>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</si>
  <si>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</si>
  <si>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</si>
  <si>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</si>
  <si>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</si>
  <si>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</si>
  <si>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</si>
  <si>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</si>
  <si>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</si>
  <si>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</si>
  <si>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</si>
  <si>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</si>
  <si>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</si>
  <si>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</si>
  <si>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</si>
  <si>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</si>
  <si>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</si>
  <si>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</si>
  <si>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</si>
  <si>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</si>
  <si>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</si>
  <si>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</si>
  <si>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</si>
  <si>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</si>
  <si>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</si>
  <si>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</si>
  <si>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</si>
  <si>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</si>
  <si>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</si>
  <si>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</si>
  <si>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</si>
  <si>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</si>
  <si>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</si>
  <si>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</si>
  <si>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</si>
  <si>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</si>
  <si>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</si>
  <si>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</si>
  <si>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</si>
  <si>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</si>
  <si>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</si>
  <si>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</si>
  <si>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</si>
  <si>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</si>
  <si>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</si>
  <si>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</si>
  <si>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</si>
  <si>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</si>
  <si>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</si>
  <si>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</si>
  <si>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</si>
  <si>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</si>
  <si>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</si>
  <si>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</si>
  <si>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</si>
  <si>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</si>
  <si>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</si>
  <si>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</si>
  <si>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</si>
  <si>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</si>
  <si>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</si>
  <si>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</si>
  <si>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</si>
  <si>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</si>
  <si>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</si>
  <si>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</si>
  <si>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</si>
  <si>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</si>
  <si>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</si>
  <si>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</si>
  <si>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</si>
  <si>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</si>
  <si>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</si>
  <si>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</si>
  <si>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</si>
  <si>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</si>
  <si>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</si>
  <si>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</si>
  <si>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</si>
  <si>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</si>
  <si>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</si>
  <si>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</si>
  <si>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</si>
  <si>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</si>
  <si>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</si>
  <si>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</si>
  <si>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</si>
  <si>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</si>
  <si>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</si>
  <si>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</si>
  <si>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</si>
  <si>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</si>
  <si>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</si>
  <si>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</si>
  <si>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</si>
  <si>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</si>
  <si>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</si>
  <si>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</si>
  <si>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</si>
  <si>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</si>
  <si>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</si>
  <si>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</si>
  <si>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</si>
  <si>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</si>
  <si>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</si>
  <si>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</si>
  <si>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</si>
  <si>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</si>
  <si>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</si>
  <si>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</si>
  <si>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</si>
  <si>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</si>
  <si>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</si>
  <si>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</si>
  <si>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</si>
  <si>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</si>
  <si>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</si>
  <si>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</si>
  <si>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</si>
  <si>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</si>
  <si>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</si>
  <si>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</si>
  <si>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</si>
  <si>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</si>
  <si>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</si>
  <si>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</si>
  <si>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</si>
  <si>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</si>
  <si>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</si>
  <si>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</si>
  <si>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</si>
  <si>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</si>
  <si>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</si>
  <si>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</si>
  <si>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</si>
  <si>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</si>
  <si>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</si>
  <si>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</si>
  <si>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</si>
  <si>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</si>
  <si>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</si>
  <si>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</si>
  <si>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</si>
  <si>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</si>
  <si>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</si>
  <si>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</si>
  <si>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</si>
  <si>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</si>
  <si>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</si>
  <si>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</si>
  <si>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</si>
  <si>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</si>
  <si>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</si>
  <si>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</si>
  <si>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</si>
  <si>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</si>
  <si>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</si>
  <si>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</si>
  <si>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</si>
  <si>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</si>
  <si>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</si>
  <si>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</si>
  <si>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</si>
  <si>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</si>
  <si>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</si>
  <si>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</si>
  <si>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</si>
  <si>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</si>
  <si>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</si>
  <si>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</si>
  <si>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</si>
  <si>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</si>
  <si>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</si>
  <si>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</si>
  <si>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</si>
  <si>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</si>
  <si>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</si>
  <si>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</si>
  <si>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</si>
  <si>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</si>
  <si>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</si>
  <si>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</si>
  <si>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</si>
  <si>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</si>
  <si>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</si>
  <si>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</si>
  <si>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</si>
  <si>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</si>
  <si>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</si>
  <si>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</si>
  <si>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</si>
  <si>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</si>
  <si>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</si>
  <si>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</si>
  <si>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</si>
  <si>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</si>
  <si>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</si>
  <si>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</si>
  <si>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</si>
  <si>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</si>
  <si>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</si>
  <si>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</si>
  <si>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</si>
  <si>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</si>
  <si>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</si>
  <si>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</si>
  <si>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</si>
  <si>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</si>
  <si>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</si>
  <si>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</si>
  <si>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</si>
  <si>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</si>
  <si>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</si>
  <si>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</si>
  <si>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</si>
  <si>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</si>
  <si>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</si>
  <si>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</si>
  <si>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</si>
  <si>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</si>
  <si>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</si>
  <si>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</si>
  <si>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</si>
  <si>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</si>
  <si>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</si>
  <si>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</si>
  <si>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</si>
  <si>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</si>
  <si>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</si>
  <si>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</si>
  <si>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</si>
  <si>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</si>
  <si>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</si>
  <si>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</si>
  <si>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</si>
  <si>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</si>
  <si>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</si>
  <si>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</si>
  <si>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</si>
  <si>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</si>
  <si>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</si>
  <si>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</si>
  <si>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</si>
  <si>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</si>
  <si>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</si>
  <si>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</si>
  <si>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</si>
  <si>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</si>
  <si>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</si>
  <si>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</si>
  <si>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</si>
  <si>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</si>
  <si>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</si>
  <si>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</si>
  <si>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</si>
  <si>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</si>
  <si>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</si>
  <si>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</si>
  <si>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</si>
  <si>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</si>
  <si>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</si>
  <si>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</si>
  <si>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</si>
  <si>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</si>
  <si>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</si>
  <si>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</si>
  <si>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</si>
  <si>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</si>
  <si>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</si>
  <si>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</si>
  <si>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</si>
  <si>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</si>
  <si>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</si>
  <si>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</si>
  <si>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</si>
  <si>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</si>
  <si>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</si>
  <si>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</si>
  <si>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</si>
  <si>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</si>
  <si>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</si>
  <si>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</si>
  <si>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</si>
  <si>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</si>
  <si>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</si>
  <si>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</si>
  <si>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</si>
  <si>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</si>
  <si>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</si>
  <si>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</si>
  <si>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</si>
  <si>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</si>
  <si>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</si>
  <si>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</si>
  <si>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</si>
  <si>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</si>
  <si>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</si>
  <si>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</si>
  <si>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</si>
  <si>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</si>
  <si>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</si>
  <si>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</si>
  <si>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</si>
  <si>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</si>
  <si>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</si>
  <si>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</si>
  <si>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</si>
  <si>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</si>
  <si>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</si>
  <si>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</si>
  <si>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</si>
  <si>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</si>
  <si>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</si>
  <si>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</si>
  <si>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</si>
  <si>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</si>
  <si>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</si>
  <si>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</si>
  <si>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</si>
  <si>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</si>
  <si>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</si>
  <si>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</si>
  <si>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</si>
  <si>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</si>
  <si>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</si>
  <si>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</si>
  <si>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</si>
  <si>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</si>
  <si>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</si>
  <si>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</si>
  <si>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</si>
  <si>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</si>
  <si>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</si>
  <si>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</si>
  <si>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</si>
  <si>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</si>
  <si>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</si>
  <si>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</si>
  <si>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</si>
  <si>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</si>
  <si>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</si>
  <si>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</si>
  <si>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</si>
  <si>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</si>
  <si>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</si>
  <si>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</si>
  <si>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</si>
  <si>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</si>
  <si>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</si>
  <si>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</si>
  <si>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</si>
  <si>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</si>
  <si>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</si>
  <si>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</si>
  <si>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</si>
  <si>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</si>
  <si>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</si>
  <si>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</si>
  <si>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</si>
  <si>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</si>
  <si>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</si>
  <si>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</si>
  <si>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</si>
  <si>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</si>
  <si>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</si>
  <si>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</si>
  <si>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</si>
  <si>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</si>
  <si>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</si>
  <si>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</si>
  <si>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</si>
  <si>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</si>
  <si>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</si>
  <si>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</si>
  <si>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</si>
  <si>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</si>
  <si>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</si>
  <si>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</si>
  <si>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</si>
  <si>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</si>
  <si>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</si>
  <si>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</si>
  <si>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</si>
  <si>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</si>
  <si>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</si>
  <si>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</si>
  <si>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</si>
  <si>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</si>
  <si>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</si>
  <si>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</si>
  <si>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</si>
  <si>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</si>
  <si>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</si>
  <si>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</si>
  <si>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</si>
  <si>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</si>
  <si>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</si>
  <si>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</si>
  <si>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</si>
  <si>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</si>
  <si>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</si>
  <si>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</si>
  <si>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</si>
  <si>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</si>
  <si>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</si>
  <si>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</si>
  <si>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</si>
  <si>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</si>
  <si>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</si>
  <si>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</si>
  <si>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</si>
  <si>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</si>
  <si>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</si>
  <si>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</si>
  <si>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</si>
  <si>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</si>
  <si>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</si>
  <si>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</si>
  <si>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</si>
  <si>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</si>
  <si>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</si>
  <si>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</si>
  <si>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</si>
  <si>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</si>
  <si>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</si>
  <si>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</si>
  <si>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</si>
  <si>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</si>
  <si>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</si>
  <si>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</si>
  <si>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</si>
  <si>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</si>
  <si>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</si>
  <si>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</si>
  <si>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</si>
  <si>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</si>
  <si>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</si>
  <si>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</si>
  <si>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</si>
  <si>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</si>
  <si>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</si>
  <si>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</si>
  <si>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</si>
  <si>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</si>
  <si>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</si>
  <si>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</si>
  <si>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</si>
  <si>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</si>
  <si>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</si>
  <si>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</si>
  <si>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</si>
  <si>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</si>
  <si>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</si>
  <si>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</si>
  <si>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</si>
  <si>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</si>
  <si>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</si>
  <si>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</si>
  <si>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</si>
  <si>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</si>
  <si>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</si>
  <si>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</si>
  <si>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</si>
  <si>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</si>
  <si>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</si>
  <si>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</si>
  <si>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</si>
  <si>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</si>
  <si>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</si>
  <si>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</si>
  <si>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</si>
  <si>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</si>
  <si>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</si>
  <si>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</si>
  <si>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</si>
  <si>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</si>
  <si>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</si>
  <si>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</si>
  <si>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</si>
  <si>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</si>
  <si>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</si>
  <si>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</si>
  <si>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</si>
  <si>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</si>
  <si>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</si>
  <si>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</si>
  <si>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</si>
  <si>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</si>
  <si>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</si>
  <si>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</si>
  <si>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</si>
  <si>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</si>
  <si>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</si>
  <si>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</si>
  <si>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</si>
  <si>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</si>
  <si>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</si>
  <si>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</si>
  <si>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</si>
  <si>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</si>
  <si>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</si>
  <si>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</si>
  <si>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</si>
  <si>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</si>
  <si>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</si>
  <si>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</si>
  <si>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</si>
  <si>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</si>
  <si>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</si>
  <si>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</si>
  <si>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</si>
  <si>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</si>
  <si>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</si>
  <si>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</si>
  <si>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</si>
  <si>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</si>
  <si>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</si>
  <si>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</si>
  <si>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</si>
  <si>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</si>
  <si>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</si>
  <si>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</si>
  <si>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</si>
  <si>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</si>
  <si>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</si>
  <si>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</si>
  <si>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</si>
  <si>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</si>
  <si>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</si>
  <si>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</si>
  <si>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</si>
  <si>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</si>
  <si>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</si>
  <si>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</si>
  <si>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</si>
  <si>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</si>
  <si>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</si>
  <si>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</si>
  <si>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</si>
  <si>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</si>
  <si>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</si>
  <si>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</si>
  <si>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</si>
  <si>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</si>
  <si>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</si>
  <si>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</si>
  <si>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</si>
  <si>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</si>
  <si>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</si>
  <si>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</si>
  <si>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</si>
  <si>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</si>
  <si>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</si>
  <si>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</si>
  <si>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</si>
  <si>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</si>
  <si>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</si>
  <si>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</si>
  <si>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</si>
  <si>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</si>
  <si>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</si>
  <si>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</si>
  <si>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</si>
  <si>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</si>
  <si>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</si>
  <si>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</si>
  <si>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</si>
  <si>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</si>
  <si>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</si>
  <si>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</si>
  <si>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</si>
  <si>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</si>
  <si>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</si>
  <si>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</si>
  <si>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</si>
  <si>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</si>
  <si>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</si>
  <si>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</si>
  <si>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</si>
  <si>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</si>
  <si>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</si>
  <si>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</si>
  <si>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</si>
  <si>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</si>
  <si>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</si>
  <si>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</si>
  <si>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</si>
  <si>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</si>
  <si>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</si>
  <si>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</si>
  <si>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</si>
  <si>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</si>
  <si>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</si>
  <si>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</si>
  <si>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</si>
  <si>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</si>
  <si>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</si>
  <si>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</si>
  <si>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</si>
  <si>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</si>
  <si>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</si>
  <si>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</si>
  <si>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</si>
  <si>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</si>
  <si>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</si>
  <si>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</si>
  <si>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</si>
  <si>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</si>
  <si>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</si>
  <si>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</si>
  <si>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</si>
  <si>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</si>
  <si>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</si>
  <si>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</si>
  <si>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</si>
  <si>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</si>
  <si>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</si>
  <si>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</si>
  <si>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</si>
  <si>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</si>
  <si>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</si>
  <si>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</si>
  <si>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</si>
  <si>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</si>
  <si>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</si>
  <si>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</si>
  <si>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</si>
  <si>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</si>
  <si>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</si>
  <si>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</si>
  <si>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</si>
  <si>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</si>
  <si>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</si>
  <si>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</si>
  <si>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</si>
  <si>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</si>
  <si>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</si>
  <si>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</si>
  <si>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</si>
  <si>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</si>
  <si>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</si>
  <si>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</si>
  <si>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</si>
  <si>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</si>
  <si>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</si>
  <si>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</si>
  <si>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</si>
  <si>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</si>
  <si>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</si>
  <si>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</si>
  <si>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</si>
  <si>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</si>
  <si>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</si>
  <si>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</si>
  <si>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</si>
  <si>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</si>
  <si>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</si>
  <si>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</si>
  <si>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</si>
  <si>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</si>
  <si>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</si>
  <si>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</si>
  <si>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</si>
  <si>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</si>
  <si>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</si>
  <si>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</si>
  <si>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</si>
  <si>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</si>
  <si>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</si>
  <si>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</si>
  <si>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</si>
  <si>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</si>
  <si>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</si>
  <si>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</si>
  <si>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</si>
  <si>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</si>
  <si>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</si>
  <si>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</si>
  <si>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</si>
  <si>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</si>
  <si>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</si>
  <si>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</si>
  <si>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</si>
  <si>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</si>
  <si>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</si>
  <si>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</si>
  <si>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</si>
  <si>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</si>
  <si>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</si>
  <si>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</si>
  <si>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</si>
  <si>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</si>
  <si>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</si>
  <si>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</si>
  <si>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</si>
  <si>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</si>
  <si>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</si>
  <si>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</si>
  <si>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</si>
  <si>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</si>
  <si>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</si>
  <si>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</si>
  <si>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</si>
  <si>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</si>
  <si>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</si>
  <si>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</si>
  <si>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</si>
  <si>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</si>
  <si>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</si>
  <si>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</si>
  <si>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</si>
  <si>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</si>
  <si>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</si>
  <si>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</si>
  <si>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</si>
  <si>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</si>
  <si>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</si>
  <si>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</si>
  <si>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</si>
  <si>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</si>
  <si>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</si>
  <si>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</si>
  <si>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</si>
  <si>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</si>
  <si>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</si>
  <si>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</si>
  <si>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</si>
  <si>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</si>
  <si>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</si>
  <si>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</si>
  <si>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</si>
  <si>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</si>
  <si>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</si>
  <si>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</si>
  <si>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</si>
  <si>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</si>
  <si>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</si>
  <si>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</si>
  <si>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</si>
  <si>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</si>
  <si>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</si>
  <si>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</si>
  <si>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</si>
  <si>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</si>
  <si>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</si>
  <si>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</si>
  <si>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</si>
  <si>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</si>
  <si>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</si>
  <si>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</si>
  <si>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</si>
  <si>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</si>
  <si>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</si>
  <si>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</si>
  <si>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</si>
  <si>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</si>
  <si>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</si>
  <si>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</si>
  <si>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</si>
  <si>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</si>
  <si>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</si>
  <si>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</si>
  <si>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</si>
  <si>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</si>
  <si>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</si>
  <si>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</si>
  <si>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</si>
  <si>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</si>
  <si>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</si>
  <si>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</si>
  <si>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</si>
  <si>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</si>
  <si>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</si>
  <si>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</si>
  <si>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</si>
  <si>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</si>
  <si>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</si>
  <si>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</si>
  <si>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</si>
  <si>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</si>
  <si>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</si>
  <si>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</si>
  <si>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</si>
  <si>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</si>
  <si>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</si>
  <si>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</si>
  <si>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</si>
  <si>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</si>
  <si>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</si>
  <si>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</si>
  <si>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</si>
  <si>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</si>
  <si>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</si>
  <si>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</si>
  <si>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</si>
  <si>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</si>
  <si>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</si>
  <si>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</si>
  <si>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</si>
  <si>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</si>
  <si>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</si>
  <si>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</si>
  <si>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</si>
  <si>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</si>
  <si>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</si>
  <si>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</si>
  <si>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</si>
  <si>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</si>
  <si>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</si>
  <si>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</si>
  <si>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</si>
  <si>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</si>
  <si>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</si>
  <si>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</si>
  <si>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</si>
  <si>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</si>
  <si>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</si>
  <si>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</si>
  <si>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</si>
  <si>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</si>
  <si>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</si>
  <si>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</si>
  <si>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</si>
  <si>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</si>
  <si>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</si>
  <si>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</si>
  <si>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</si>
  <si>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</si>
  <si>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</si>
  <si>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</si>
  <si>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</si>
  <si>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</si>
  <si>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</si>
  <si>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</si>
  <si>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</si>
  <si>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</si>
  <si>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</si>
  <si>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</si>
  <si>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</si>
  <si>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</si>
  <si>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</si>
  <si>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</si>
  <si>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</si>
  <si>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</si>
  <si>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</si>
  <si>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</si>
  <si>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</si>
  <si>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</si>
  <si>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</si>
  <si>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</si>
  <si>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</si>
  <si>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</si>
  <si>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</si>
  <si>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</si>
  <si>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</si>
  <si>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</si>
  <si>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</si>
  <si>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</si>
  <si>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</si>
  <si>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</si>
  <si>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</si>
  <si>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</si>
  <si>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</si>
  <si>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</si>
  <si>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</si>
  <si>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</si>
  <si>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</si>
  <si>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</si>
  <si>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</si>
  <si>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</si>
  <si>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</si>
  <si>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</si>
  <si>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</si>
  <si>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</si>
  <si>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</si>
  <si>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</si>
  <si>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</si>
  <si>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</si>
  <si>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</si>
  <si>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</si>
  <si>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</si>
  <si>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</si>
  <si>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</si>
  <si>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</si>
  <si>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</si>
  <si>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</si>
  <si>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</si>
  <si>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</si>
  <si>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</si>
  <si>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</si>
  <si>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</si>
  <si>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</si>
  <si>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</si>
  <si>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</si>
  <si>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</si>
  <si>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</si>
  <si>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</si>
  <si>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</si>
  <si>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</si>
  <si>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</si>
  <si>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</si>
  <si>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</si>
  <si>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</si>
  <si>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</si>
  <si>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</si>
  <si>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</si>
  <si>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</si>
  <si>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</si>
  <si>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</si>
  <si>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</si>
  <si>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</si>
  <si>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</si>
  <si>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</si>
  <si>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</si>
  <si>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</si>
  <si>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</si>
  <si>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</si>
  <si>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</si>
  <si>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</si>
  <si>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</si>
  <si>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</si>
  <si>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</si>
  <si>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</si>
  <si>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</si>
  <si>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</si>
  <si>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</si>
  <si>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</si>
  <si>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</si>
  <si>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</si>
  <si>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</si>
  <si>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</si>
  <si>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</si>
  <si>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</si>
  <si>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</si>
  <si>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</si>
  <si>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</si>
  <si>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</si>
  <si>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</si>
  <si>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</si>
  <si>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</si>
  <si>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</si>
  <si>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</si>
  <si>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</si>
  <si>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</si>
  <si>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</si>
  <si>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</si>
  <si>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</si>
  <si>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</si>
  <si>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</si>
  <si>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</si>
  <si>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</si>
  <si>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</si>
  <si>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</si>
  <si>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</si>
  <si>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</si>
  <si>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</si>
  <si>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</si>
  <si>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</si>
  <si>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</si>
  <si>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</si>
  <si>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</si>
  <si>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</si>
  <si>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</si>
  <si>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</si>
  <si>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</si>
  <si>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</si>
  <si>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</si>
  <si>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</si>
  <si>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</si>
  <si>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</si>
  <si>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</si>
  <si>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</si>
  <si>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</si>
  <si>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</si>
  <si>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</si>
  <si>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</si>
  <si>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</si>
  <si>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</si>
  <si>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</si>
  <si>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</si>
  <si>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</si>
  <si>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</si>
  <si>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</si>
  <si>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</si>
  <si>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</si>
  <si>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</si>
  <si>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</si>
  <si>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</si>
  <si>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</si>
  <si>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</si>
  <si>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</si>
  <si>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</si>
  <si>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</si>
  <si>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</si>
  <si>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</si>
  <si>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</si>
  <si>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</si>
  <si>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</si>
  <si>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</si>
  <si>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</si>
  <si>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</si>
  <si>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</si>
  <si>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</si>
  <si>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</si>
  <si>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</si>
  <si>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</si>
  <si>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</si>
  <si>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</si>
  <si>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</si>
  <si>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</si>
  <si>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</si>
  <si>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</si>
  <si>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</si>
  <si>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</si>
  <si>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</si>
  <si>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</si>
  <si>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</si>
  <si>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</si>
  <si>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</si>
  <si>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</si>
  <si>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</si>
  <si>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</si>
  <si>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</si>
  <si>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</si>
  <si>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</si>
  <si>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</si>
  <si>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</si>
  <si>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</si>
  <si>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</si>
  <si>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</si>
  <si>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</si>
  <si>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</si>
  <si>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</si>
  <si>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</si>
  <si>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</si>
  <si>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</si>
  <si>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</si>
  <si>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</si>
  <si>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</si>
  <si>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</si>
  <si>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</si>
  <si>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</si>
  <si>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</si>
  <si>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</si>
  <si>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</si>
  <si>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</si>
  <si>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</si>
  <si>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</si>
  <si>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</si>
  <si>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</si>
  <si>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</si>
  <si>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</si>
  <si>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</si>
  <si>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</si>
  <si>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</si>
  <si>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</si>
  <si>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</si>
  <si>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</si>
  <si>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</si>
  <si>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</si>
  <si>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</si>
  <si>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</si>
  <si>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</si>
  <si>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</si>
  <si>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</si>
  <si>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</si>
  <si>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</si>
  <si>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</si>
  <si>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</si>
  <si>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</si>
  <si>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</si>
  <si>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</si>
  <si>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</si>
  <si>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</si>
  <si>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</si>
  <si>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</si>
  <si>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</si>
  <si>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</si>
  <si>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</si>
  <si>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</si>
  <si>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</si>
  <si>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</si>
  <si>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</si>
  <si>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</si>
  <si>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</si>
  <si>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</si>
  <si>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</si>
  <si>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</si>
  <si>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</si>
  <si>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</si>
  <si>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</si>
  <si>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</si>
  <si>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</si>
  <si>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</si>
  <si>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</si>
  <si>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</si>
  <si>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</si>
  <si>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</si>
  <si>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</si>
  <si>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</si>
  <si>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</si>
  <si>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</si>
  <si>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</si>
  <si>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</si>
  <si>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</si>
  <si>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</si>
  <si>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</si>
  <si>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</si>
  <si>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</si>
  <si>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</si>
  <si>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</si>
  <si>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</si>
  <si>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</si>
  <si>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</si>
  <si>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</si>
  <si>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</si>
  <si>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</si>
  <si>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</si>
  <si>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</si>
  <si>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</si>
  <si>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</si>
  <si>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</si>
  <si>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</si>
  <si>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</si>
  <si>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</si>
  <si>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</si>
  <si>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</si>
  <si>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</si>
  <si>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</si>
  <si>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</si>
  <si>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</si>
  <si>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</si>
  <si>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</si>
  <si>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</si>
  <si>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</si>
  <si>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</si>
  <si>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</si>
  <si>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</si>
  <si>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</si>
  <si>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</si>
  <si>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</si>
  <si>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</si>
  <si>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</si>
  <si>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</si>
  <si>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</si>
  <si>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</si>
  <si>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</si>
  <si>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</si>
  <si>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</si>
  <si>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</si>
  <si>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</si>
  <si>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</si>
  <si>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</si>
  <si>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</si>
  <si>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</si>
  <si>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</si>
  <si>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</si>
  <si>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</si>
  <si>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</si>
  <si>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</si>
  <si>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</si>
  <si>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</si>
  <si>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</si>
  <si>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</si>
  <si>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</si>
  <si>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</si>
  <si>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</si>
  <si>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</si>
  <si>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</si>
  <si>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</si>
  <si>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</si>
  <si>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</si>
  <si>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</si>
  <si>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</si>
  <si>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</si>
  <si>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</si>
  <si>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</si>
  <si>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</si>
  <si>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</si>
  <si>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</si>
  <si>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</si>
  <si>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</si>
  <si>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</si>
  <si>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</si>
  <si>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</si>
  <si>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</si>
  <si>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</si>
  <si>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</si>
  <si>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</si>
  <si>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</si>
  <si>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</si>
  <si>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</si>
  <si>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</si>
  <si>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</si>
  <si>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</si>
  <si>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</si>
  <si>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</si>
  <si>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</si>
  <si>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</si>
  <si>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</si>
  <si>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</si>
  <si>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</si>
  <si>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</si>
  <si>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</si>
  <si>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</si>
  <si>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</si>
  <si>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</si>
  <si>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</si>
  <si>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</si>
  <si>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</si>
  <si>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</si>
  <si>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</si>
  <si>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</si>
  <si>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</si>
  <si>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</si>
  <si>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</si>
  <si>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</si>
  <si>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</si>
  <si>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</si>
  <si>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</si>
  <si>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</si>
  <si>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</si>
  <si>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</si>
  <si>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</si>
  <si>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</si>
  <si>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</si>
  <si>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</si>
  <si>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</si>
  <si>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</si>
  <si>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</si>
  <si>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</si>
  <si>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</si>
  <si>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</si>
  <si>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</si>
  <si>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</si>
  <si>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</si>
  <si>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</si>
  <si>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</si>
  <si>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</si>
  <si>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</si>
  <si>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</si>
  <si>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</si>
  <si>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</si>
  <si>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</si>
  <si>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</si>
  <si>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</si>
  <si>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</si>
  <si>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</si>
  <si>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</si>
  <si>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</si>
  <si>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</si>
  <si>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</si>
  <si>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</si>
  <si>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</si>
  <si>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</si>
  <si>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</si>
  <si>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</si>
  <si>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</si>
  <si>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</si>
  <si>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</si>
  <si>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</si>
  <si>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</si>
  <si>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</si>
  <si>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</si>
  <si>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</si>
  <si>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</si>
  <si>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</si>
  <si>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</si>
  <si>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</si>
  <si>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</si>
  <si>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</si>
  <si>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</si>
  <si>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</si>
  <si>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</si>
  <si>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</si>
  <si>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</si>
  <si>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</si>
  <si>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</si>
  <si>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</si>
  <si>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</si>
  <si>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</si>
  <si>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</si>
  <si>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</si>
  <si>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</si>
  <si>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</si>
  <si>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</si>
  <si>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</si>
  <si>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</si>
  <si>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</si>
  <si>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</si>
  <si>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</si>
  <si>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</si>
  <si>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</si>
  <si>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</si>
  <si>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</si>
  <si>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</si>
  <si>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</si>
  <si>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</si>
  <si>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</si>
  <si>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</si>
  <si>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</si>
  <si>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</si>
  <si>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</si>
  <si>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</si>
  <si>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</si>
  <si>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</si>
  <si>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</si>
  <si>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</si>
  <si>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</si>
  <si>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</si>
  <si>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</si>
  <si>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</si>
  <si>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</si>
  <si>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</si>
  <si>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</si>
  <si>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</si>
  <si>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</si>
  <si>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</si>
  <si>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</si>
  <si>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</si>
  <si>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</si>
  <si>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</si>
  <si>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</si>
  <si>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</si>
  <si>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</si>
  <si>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</si>
  <si>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</si>
  <si>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</si>
  <si>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</si>
  <si>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</si>
  <si>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</si>
  <si>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</si>
  <si>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</si>
  <si>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</si>
  <si>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</si>
  <si>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</si>
  <si>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</si>
  <si>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</si>
  <si>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</si>
  <si>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</si>
  <si>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</si>
  <si>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</si>
  <si>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</si>
  <si>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</si>
  <si>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</si>
  <si>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</si>
  <si>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</si>
  <si>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</si>
  <si>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</si>
  <si>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</si>
  <si>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</si>
  <si>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</si>
  <si>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</si>
  <si>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</si>
  <si>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</si>
  <si>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</si>
  <si>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</si>
  <si>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</si>
  <si>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</si>
  <si>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</si>
  <si>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</si>
  <si>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</si>
  <si>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</si>
  <si>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</si>
  <si>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</si>
  <si>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</si>
  <si>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</si>
  <si>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</si>
  <si>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</si>
  <si>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</si>
  <si>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</si>
  <si>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</si>
  <si>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</si>
  <si>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</si>
  <si>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</si>
  <si>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</si>
  <si>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</si>
  <si>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</si>
  <si>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</si>
  <si>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</si>
  <si>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</si>
  <si>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</si>
  <si>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</si>
  <si>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</si>
  <si>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</si>
  <si>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</si>
  <si>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</si>
  <si>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</si>
  <si>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</si>
  <si>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</si>
  <si>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</si>
  <si>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</si>
  <si>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</si>
  <si>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</si>
  <si>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</si>
  <si>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</si>
  <si>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</si>
  <si>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</si>
  <si>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</si>
  <si>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</si>
  <si>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</si>
  <si>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</si>
  <si>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</si>
  <si>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</si>
  <si>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</si>
  <si>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</si>
  <si>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</si>
  <si>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</si>
  <si>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</si>
  <si>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</si>
  <si>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</si>
  <si>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</si>
  <si>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</si>
  <si>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</si>
  <si>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</si>
  <si>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</si>
  <si>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</si>
  <si>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</si>
  <si>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</si>
  <si>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</si>
  <si>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</si>
  <si>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</si>
  <si>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</si>
  <si>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</si>
  <si>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</si>
  <si>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</si>
  <si>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</si>
  <si>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</si>
  <si>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</si>
  <si>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</si>
  <si>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</si>
  <si>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</si>
  <si>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</si>
  <si>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</si>
  <si>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</si>
  <si>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</si>
  <si>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</si>
  <si>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</si>
  <si>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</si>
  <si>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</si>
  <si>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</si>
  <si>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</si>
  <si>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</si>
  <si>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</si>
  <si>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</si>
  <si>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</si>
  <si>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</si>
  <si>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</si>
  <si>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</si>
  <si>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</si>
  <si>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</si>
  <si>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</si>
  <si>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</si>
  <si>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</si>
  <si>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</si>
  <si>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</si>
  <si>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</si>
  <si>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</si>
  <si>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</si>
  <si>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</si>
  <si>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</si>
  <si>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</si>
  <si>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</si>
  <si>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</si>
  <si>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</si>
  <si>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</si>
  <si>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</si>
  <si>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</si>
  <si>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</si>
  <si>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</si>
  <si>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</si>
  <si>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</si>
  <si>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</si>
  <si>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</si>
  <si>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</si>
  <si>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</si>
  <si>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</si>
  <si>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</si>
  <si>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</si>
  <si>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</si>
  <si>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</si>
  <si>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</si>
  <si>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</si>
  <si>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</si>
  <si>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</si>
  <si>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</si>
  <si>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</si>
  <si>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</si>
  <si>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</si>
  <si>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</si>
  <si>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</si>
  <si>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</si>
  <si>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</si>
  <si>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</si>
  <si>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</si>
  <si>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</si>
  <si>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</si>
  <si>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</si>
  <si>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</si>
  <si>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</si>
  <si>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</si>
  <si>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</si>
  <si>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</si>
  <si>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</si>
  <si>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</si>
  <si>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</si>
  <si>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</si>
  <si>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</si>
  <si>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</si>
  <si>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</si>
  <si>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</si>
  <si>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</si>
  <si>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</si>
  <si>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</si>
  <si>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</si>
  <si>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</si>
  <si>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</si>
  <si>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</si>
  <si>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</si>
  <si>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</si>
  <si>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</si>
  <si>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</si>
  <si>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</si>
  <si>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</si>
  <si>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</si>
  <si>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</si>
  <si>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</si>
  <si>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</si>
  <si>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</si>
  <si>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</si>
  <si>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</si>
  <si>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</si>
  <si>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</si>
  <si>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</si>
  <si>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</si>
  <si>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</si>
  <si>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</si>
  <si>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</si>
  <si>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</si>
  <si>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</si>
  <si>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</si>
  <si>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</si>
  <si>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</si>
  <si>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</si>
  <si>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</si>
  <si>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</si>
  <si>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</si>
  <si>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</si>
  <si>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</si>
  <si>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</si>
  <si>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</si>
  <si>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</si>
  <si>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</si>
  <si>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</si>
  <si>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</si>
  <si>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</si>
  <si>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</si>
  <si>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</si>
  <si>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</si>
  <si>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</si>
  <si>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</si>
  <si>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</si>
  <si>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</si>
  <si>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</si>
  <si>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</si>
  <si>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</si>
  <si>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</si>
  <si>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</si>
  <si>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</si>
  <si>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</si>
  <si>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</si>
  <si>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</si>
  <si>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</si>
  <si>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</si>
  <si>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</si>
  <si>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</si>
  <si>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</si>
  <si>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</si>
  <si>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</si>
  <si>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</si>
  <si>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</si>
  <si>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</si>
  <si>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</si>
  <si>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</si>
  <si>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</si>
  <si>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</si>
  <si>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</si>
  <si>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</si>
  <si>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</si>
  <si>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</si>
  <si>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</si>
  <si>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</si>
  <si>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</si>
  <si>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</si>
  <si>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</si>
  <si>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</si>
  <si>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</si>
  <si>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</si>
  <si>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</si>
  <si>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</si>
  <si>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</si>
  <si>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</si>
  <si>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</si>
  <si>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</si>
  <si>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</si>
  <si>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</si>
  <si>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</si>
  <si>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</si>
  <si>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</si>
  <si>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</si>
  <si>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</si>
  <si>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</si>
  <si>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</si>
  <si>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</si>
  <si>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</si>
  <si>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</si>
  <si>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</si>
  <si>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</si>
  <si>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</si>
  <si>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</si>
  <si>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</si>
  <si>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</si>
  <si>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</si>
  <si>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</si>
  <si>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</si>
  <si>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</si>
  <si>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</si>
  <si>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</si>
  <si>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</si>
  <si>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</si>
  <si>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</si>
  <si>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</si>
  <si>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</si>
  <si>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</si>
  <si>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</si>
  <si>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</si>
  <si>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</si>
  <si>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</si>
  <si>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</si>
  <si>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</si>
  <si>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</si>
  <si>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</si>
  <si>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</si>
  <si>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</si>
  <si>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</si>
  <si>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</si>
  <si>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</si>
  <si>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</si>
  <si>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</si>
  <si>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</si>
  <si>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</si>
  <si>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</si>
  <si>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</si>
  <si>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</si>
  <si>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</si>
  <si>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</si>
  <si>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</si>
  <si>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</si>
  <si>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</si>
  <si>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</si>
  <si>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</si>
  <si>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</si>
  <si>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</si>
  <si>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</si>
  <si>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</si>
  <si>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</si>
  <si>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</si>
  <si>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</si>
  <si>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</si>
  <si>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</si>
  <si>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</si>
  <si>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</si>
  <si>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</si>
  <si>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</si>
  <si>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</si>
  <si>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</si>
  <si>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</si>
  <si>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</si>
  <si>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</si>
  <si>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</si>
  <si>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</si>
  <si>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</si>
  <si>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</si>
  <si>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</si>
  <si>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</si>
  <si>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</si>
  <si>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</si>
  <si>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</si>
  <si>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</si>
  <si>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</si>
  <si>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</si>
  <si>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</si>
  <si>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</si>
  <si>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</si>
  <si>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</si>
  <si>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</si>
  <si>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</si>
  <si>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</si>
  <si>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</si>
  <si>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</si>
  <si>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</si>
  <si>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</si>
  <si>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</si>
  <si>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</si>
  <si>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</si>
  <si>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</si>
  <si>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</si>
  <si>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</si>
  <si>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</si>
  <si>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</si>
  <si>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</si>
  <si>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</si>
  <si>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</si>
  <si>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</si>
  <si>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</si>
  <si>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</si>
  <si>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</si>
  <si>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</si>
  <si>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</si>
  <si>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</si>
  <si>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</si>
  <si>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</si>
  <si>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</si>
  <si>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</si>
  <si>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</si>
  <si>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</si>
  <si>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</si>
  <si>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</si>
  <si>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</si>
  <si>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</si>
  <si>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</si>
  <si>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</si>
  <si>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</si>
  <si>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</si>
  <si>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</si>
  <si>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</si>
  <si>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</si>
  <si>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</si>
  <si>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</si>
  <si>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</si>
  <si>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</si>
  <si>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</si>
  <si>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</si>
  <si>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</si>
  <si>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</si>
  <si>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</si>
  <si>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</si>
  <si>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</si>
  <si>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</si>
  <si>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</si>
  <si>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</si>
  <si>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</si>
  <si>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</si>
  <si>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</si>
  <si>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</si>
  <si>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</si>
  <si>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</si>
  <si>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</si>
  <si>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</si>
  <si>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</si>
  <si>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</si>
  <si>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</si>
  <si>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</si>
  <si>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</si>
  <si>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</si>
  <si>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</si>
  <si>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</si>
  <si>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</si>
  <si>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</si>
  <si>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</si>
  <si>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</si>
  <si>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</si>
  <si>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</si>
  <si>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</si>
  <si>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</si>
  <si>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</si>
  <si>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</si>
  <si>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</si>
  <si>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</si>
  <si>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</si>
  <si>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</si>
  <si>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</si>
  <si>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</si>
  <si>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</si>
  <si>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</si>
  <si>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</si>
  <si>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</si>
  <si>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</si>
  <si>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</si>
  <si>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</si>
  <si>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</si>
  <si>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</si>
  <si>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</si>
  <si>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</si>
  <si>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</si>
  <si>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</si>
  <si>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</si>
  <si>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</si>
  <si>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</si>
  <si>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</si>
  <si>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</si>
  <si>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</si>
  <si>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</si>
  <si>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</si>
  <si>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</si>
  <si>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</si>
  <si>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</si>
  <si>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</si>
  <si>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</si>
  <si>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</si>
  <si>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</si>
  <si>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</si>
  <si>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</si>
  <si>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</si>
  <si>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</si>
  <si>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</si>
  <si>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</si>
  <si>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</si>
  <si>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</si>
  <si>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</si>
  <si>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</si>
  <si>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</si>
  <si>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</si>
  <si>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</si>
  <si>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</si>
  <si>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</si>
  <si>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</si>
  <si>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</si>
  <si>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</si>
  <si>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</si>
  <si>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</si>
  <si>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</si>
  <si>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</si>
  <si>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</si>
  <si>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</si>
  <si>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</si>
  <si>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</si>
  <si>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</si>
  <si>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</si>
  <si>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</si>
  <si>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</si>
  <si>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</si>
  <si>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</si>
  <si>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</si>
  <si>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</si>
  <si>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</si>
  <si>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</si>
  <si>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</si>
  <si>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</si>
  <si>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</si>
  <si>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</si>
  <si>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</si>
  <si>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</si>
  <si>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</si>
  <si>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</si>
  <si>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</si>
  <si>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</si>
  <si>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</si>
  <si>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</si>
  <si>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</si>
  <si>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</si>
  <si>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</si>
  <si>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</si>
  <si>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</si>
  <si>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</si>
  <si>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</si>
  <si>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</si>
  <si>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</si>
  <si>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</si>
  <si>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</si>
  <si>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</si>
  <si>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</si>
  <si>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</si>
  <si>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</si>
  <si>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</si>
  <si>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</si>
  <si>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</si>
  <si>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</si>
  <si>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</si>
  <si>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</si>
  <si>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</si>
  <si>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</si>
  <si>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</si>
  <si>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</si>
  <si>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</si>
  <si>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</si>
  <si>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</si>
  <si>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</si>
  <si>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</si>
  <si>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</si>
  <si>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</si>
  <si>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</si>
  <si>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</si>
  <si>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</si>
  <si>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</si>
  <si>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</si>
  <si>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</si>
  <si>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</si>
  <si>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</si>
  <si>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</si>
  <si>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</si>
  <si>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</si>
  <si>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</si>
  <si>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</si>
  <si>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</si>
  <si>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</si>
  <si>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</si>
  <si>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</si>
  <si>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</si>
  <si>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</si>
  <si>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</si>
  <si>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</si>
  <si>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</si>
  <si>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</si>
  <si>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</si>
  <si>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</si>
  <si>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</si>
  <si>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</si>
  <si>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</si>
  <si>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</si>
  <si>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</si>
  <si>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</si>
  <si>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</si>
  <si>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</si>
  <si>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</si>
  <si>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</si>
  <si>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</si>
  <si>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</si>
  <si>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</si>
  <si>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</si>
  <si>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</si>
  <si>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</si>
  <si>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</si>
  <si>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</si>
  <si>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</si>
  <si>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</si>
  <si>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</si>
  <si>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</si>
  <si>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</si>
  <si>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</si>
  <si>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</si>
  <si>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</si>
  <si>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</si>
  <si>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</si>
  <si>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</si>
  <si>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</si>
  <si>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</si>
  <si>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</si>
  <si>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</si>
  <si>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</si>
  <si>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</si>
  <si>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</si>
  <si>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</si>
  <si>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</si>
  <si>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</si>
  <si>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</si>
  <si>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</si>
  <si>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</si>
  <si>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</si>
  <si>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</si>
  <si>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</si>
  <si>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</si>
  <si>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</si>
  <si>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</si>
  <si>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</si>
  <si>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</si>
  <si>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</si>
  <si>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</si>
  <si>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</si>
  <si>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</si>
  <si>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</si>
  <si>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</si>
  <si>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</si>
  <si>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</si>
  <si>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</si>
  <si>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</si>
  <si>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</si>
  <si>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</si>
  <si>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</si>
  <si>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</si>
  <si>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</si>
  <si>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</si>
  <si>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</si>
  <si>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</si>
  <si>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</si>
  <si>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</si>
  <si>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</si>
  <si>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</si>
  <si>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</si>
  <si>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</si>
  <si>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</si>
  <si>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</si>
  <si>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</si>
  <si>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</si>
  <si>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</si>
  <si>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</si>
  <si>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</si>
  <si>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</si>
  <si>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</si>
  <si>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</si>
  <si>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</si>
  <si>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</si>
  <si>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</si>
  <si>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</si>
  <si>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</si>
  <si>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</si>
  <si>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</si>
  <si>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</si>
  <si>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</si>
  <si>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</si>
  <si>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</si>
  <si>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</si>
  <si>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</si>
  <si>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</si>
  <si>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</si>
  <si>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</si>
  <si>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</si>
  <si>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</si>
  <si>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</si>
  <si>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</si>
  <si>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</si>
  <si>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</si>
  <si>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</si>
  <si>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</si>
  <si>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</si>
  <si>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</si>
  <si>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</si>
  <si>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</si>
  <si>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</si>
  <si>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</si>
  <si>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</si>
  <si>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</si>
  <si>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</si>
  <si>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</si>
  <si>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</si>
  <si>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</si>
  <si>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</si>
  <si>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</si>
  <si>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</si>
  <si>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</si>
  <si>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</si>
  <si>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</si>
  <si>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</si>
  <si>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</si>
  <si>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</si>
  <si>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</si>
  <si>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</si>
  <si>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</si>
  <si>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</si>
  <si>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</si>
  <si>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</si>
  <si>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</si>
  <si>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</si>
  <si>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</si>
  <si>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</si>
  <si>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</si>
  <si>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</si>
  <si>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</si>
  <si>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</si>
  <si>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</si>
  <si>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</si>
  <si>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</si>
  <si>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</si>
  <si>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</si>
  <si>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</si>
  <si>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</si>
  <si>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</si>
  <si>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</si>
  <si>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</si>
  <si>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</si>
  <si>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</si>
  <si>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</si>
  <si>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</si>
  <si>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</si>
  <si>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</si>
  <si>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</si>
  <si>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</si>
  <si>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</si>
  <si>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</si>
  <si>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</si>
  <si>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</si>
  <si>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</si>
  <si>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</si>
  <si>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</si>
  <si>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</si>
  <si>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</si>
  <si>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</si>
  <si>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</si>
  <si>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</si>
  <si>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</si>
  <si>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</si>
  <si>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</si>
  <si>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</si>
  <si>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</si>
  <si>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</si>
  <si>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</si>
  <si>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</si>
  <si>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</si>
  <si>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</si>
  <si>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</si>
  <si>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</si>
  <si>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</si>
  <si>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</si>
  <si>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</si>
  <si>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</si>
  <si>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</si>
  <si>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</si>
  <si>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</si>
  <si>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</si>
  <si>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</si>
  <si>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</si>
  <si>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</si>
  <si>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</si>
  <si>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</si>
  <si>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</si>
  <si>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</si>
  <si>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</si>
  <si>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</si>
  <si>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</si>
  <si>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</si>
  <si>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</si>
  <si>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</si>
  <si>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</si>
  <si>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</si>
  <si>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</si>
  <si>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</si>
  <si>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</si>
  <si>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</si>
  <si>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</si>
  <si>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</si>
  <si>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</si>
  <si>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</si>
  <si>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</si>
  <si>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</si>
  <si>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</si>
  <si>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</si>
  <si>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</si>
  <si>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</si>
  <si>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</si>
  <si>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</si>
  <si>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</si>
  <si>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</si>
  <si>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</si>
  <si>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</si>
  <si>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</si>
  <si>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</si>
  <si>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</si>
  <si>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</si>
  <si>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</si>
  <si>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</si>
  <si>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</si>
  <si>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</si>
  <si>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</si>
  <si>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</si>
  <si>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</si>
  <si>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</si>
  <si>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</si>
  <si>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</si>
  <si>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</si>
  <si>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</si>
  <si>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</si>
  <si>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</si>
  <si>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</si>
  <si>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</si>
  <si>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</si>
  <si>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</si>
  <si>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</si>
  <si>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</si>
  <si>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</si>
  <si>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</si>
  <si>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</si>
  <si>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</si>
  <si>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</si>
  <si>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</si>
  <si>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</si>
  <si>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</si>
  <si>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</si>
  <si>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</si>
  <si>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</si>
  <si>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</si>
  <si>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</si>
  <si>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</si>
  <si>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</si>
  <si>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</si>
  <si>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</si>
  <si>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</si>
  <si>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</si>
  <si>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</si>
  <si>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</si>
  <si>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</si>
  <si>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</si>
  <si>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</si>
  <si>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</si>
  <si>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</si>
  <si>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</si>
  <si>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</si>
  <si>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</si>
  <si>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</si>
  <si>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</si>
  <si>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</si>
  <si>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</si>
  <si>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</si>
  <si>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</si>
  <si>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</si>
  <si>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</si>
  <si>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</si>
  <si>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</si>
  <si>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</si>
  <si>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</si>
  <si>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</si>
  <si>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</si>
  <si>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</si>
  <si>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</si>
  <si>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</si>
  <si>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</si>
  <si>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</si>
  <si>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</si>
  <si>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</si>
  <si>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</si>
  <si>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</si>
  <si>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</si>
  <si>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</si>
  <si>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</si>
  <si>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</si>
  <si>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</si>
  <si>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</si>
  <si>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</si>
  <si>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</si>
  <si>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</si>
  <si>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</si>
  <si>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</si>
  <si>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</si>
  <si>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</si>
  <si>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</si>
  <si>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</si>
  <si>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</si>
  <si>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</si>
  <si>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</si>
  <si>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</si>
  <si>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</si>
  <si>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</si>
  <si>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</si>
  <si>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</si>
  <si>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</si>
  <si>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</si>
  <si>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</si>
  <si>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</si>
  <si>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</si>
  <si>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</si>
  <si>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</si>
  <si>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</si>
  <si>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</si>
  <si>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</si>
  <si>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</si>
  <si>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</si>
  <si>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</si>
  <si>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</si>
  <si>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</si>
  <si>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</si>
  <si>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</si>
  <si>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</si>
  <si>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</si>
  <si>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</si>
  <si>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</si>
  <si>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</si>
  <si>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</si>
  <si>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</si>
  <si>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</si>
  <si>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</si>
  <si>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</si>
  <si>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</si>
  <si>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</si>
  <si>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</si>
  <si>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</si>
  <si>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</si>
  <si>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</si>
  <si>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</si>
  <si>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</si>
  <si>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</si>
  <si>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</si>
  <si>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</si>
  <si>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</si>
  <si>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</si>
  <si>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</si>
  <si>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</si>
  <si>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</si>
  <si>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</si>
  <si>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</si>
  <si>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</si>
  <si>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</si>
  <si>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</si>
  <si>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</si>
  <si>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</si>
  <si>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</si>
  <si>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</si>
  <si>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</si>
  <si>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</si>
  <si>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</si>
  <si>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</si>
  <si>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</si>
  <si>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</si>
  <si>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</si>
  <si>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</si>
  <si>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</si>
  <si>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</si>
  <si>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</si>
  <si>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</si>
  <si>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</si>
  <si>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</si>
  <si>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</si>
  <si>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</si>
  <si>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</si>
  <si>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</si>
  <si>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</si>
  <si>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</si>
  <si>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</si>
  <si>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</si>
  <si>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</si>
  <si>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</si>
  <si>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</si>
  <si>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</si>
  <si>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</si>
  <si>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</si>
  <si>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</si>
  <si>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</si>
  <si>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</si>
  <si>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</si>
  <si>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</si>
  <si>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</si>
  <si>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</si>
  <si>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</si>
  <si>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</si>
  <si>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</si>
  <si>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</si>
  <si>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</si>
  <si>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</si>
  <si>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</si>
  <si>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</si>
  <si>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</si>
  <si>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</si>
  <si>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</si>
  <si>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</si>
  <si>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</si>
  <si>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</si>
  <si>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</si>
  <si>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</si>
  <si>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</si>
  <si>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</si>
  <si>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</si>
  <si>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</si>
  <si>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</si>
  <si>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</si>
  <si>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</si>
  <si>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</si>
  <si>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</si>
  <si>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</si>
  <si>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</si>
  <si>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</si>
  <si>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</si>
  <si>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</si>
  <si>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</si>
  <si>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</si>
  <si>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</si>
  <si>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</si>
  <si>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</si>
  <si>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</si>
  <si>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</si>
  <si>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</si>
  <si>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</si>
  <si>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</si>
  <si>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</si>
  <si>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</si>
  <si>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</si>
  <si>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</si>
  <si>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</si>
  <si>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</si>
  <si>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</si>
  <si>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</si>
  <si>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</si>
  <si>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</si>
  <si>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</si>
  <si>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</si>
  <si>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</si>
  <si>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</si>
  <si>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</si>
  <si>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</si>
  <si>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</si>
  <si>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</si>
  <si>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</si>
  <si>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</si>
  <si>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</si>
  <si>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</si>
  <si>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</si>
  <si>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</si>
  <si>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</si>
  <si>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</si>
  <si>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</si>
  <si>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</si>
  <si>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</si>
  <si>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</si>
  <si>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</si>
  <si>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</si>
  <si>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</si>
  <si>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</si>
  <si>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</si>
  <si>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</si>
  <si>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</si>
  <si>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</si>
  <si>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</si>
  <si>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</si>
  <si>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</si>
  <si>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</si>
  <si>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</si>
  <si>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</si>
  <si>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</si>
  <si>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</si>
  <si>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</si>
  <si>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</si>
  <si>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</si>
  <si>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</si>
  <si>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</si>
  <si>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</si>
  <si>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</si>
  <si>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</si>
  <si>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</si>
  <si>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</si>
  <si>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</si>
  <si>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</si>
  <si>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</si>
  <si>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</si>
  <si>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</si>
  <si>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</si>
  <si>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</si>
  <si>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</si>
  <si>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</si>
  <si>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</si>
  <si>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</si>
  <si>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</si>
  <si>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</si>
  <si>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</si>
  <si>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</si>
  <si>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</si>
  <si>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</si>
  <si>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</si>
  <si>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</si>
  <si>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</si>
  <si>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</si>
  <si>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</si>
  <si>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</si>
  <si>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</si>
  <si>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</si>
  <si>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</si>
  <si>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</si>
  <si>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</si>
  <si>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</si>
  <si>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</si>
  <si>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</si>
  <si>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</si>
  <si>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</si>
  <si>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</si>
  <si>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</si>
  <si>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</si>
  <si>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</si>
  <si>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</si>
  <si>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</si>
  <si>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</si>
  <si>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</si>
  <si>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</si>
  <si>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</si>
  <si>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</si>
  <si>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</si>
  <si>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</si>
  <si>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</si>
  <si>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</si>
  <si>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</si>
  <si>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</si>
  <si>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</si>
  <si>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</si>
  <si>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</si>
  <si>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</si>
  <si>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</si>
  <si>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</si>
  <si>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</si>
  <si>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</si>
  <si>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</si>
  <si>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</si>
  <si>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</si>
  <si>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</si>
  <si>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</si>
  <si>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</si>
  <si>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</si>
  <si>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</si>
  <si>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</si>
  <si>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</si>
  <si>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</si>
  <si>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</si>
  <si>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</si>
  <si>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</si>
  <si>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</si>
  <si>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</si>
  <si>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</si>
  <si>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</si>
  <si>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</si>
  <si>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</si>
  <si>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</si>
  <si>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</si>
  <si>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</si>
  <si>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</si>
  <si>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</si>
  <si>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</si>
  <si>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</si>
  <si>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</si>
  <si>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</si>
  <si>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</si>
  <si>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</si>
  <si>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</si>
  <si>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</si>
  <si>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</si>
  <si>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</si>
  <si>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</si>
  <si>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</si>
  <si>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</si>
  <si>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</si>
  <si>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</si>
  <si>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</si>
  <si>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</si>
  <si>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</si>
  <si>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</si>
  <si>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</si>
  <si>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</si>
  <si>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</si>
  <si>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</si>
  <si>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</si>
  <si>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</si>
  <si>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</si>
  <si>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</si>
  <si>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</si>
  <si>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</si>
  <si>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</si>
  <si>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</si>
  <si>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</si>
  <si>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</si>
  <si>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</si>
  <si>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</si>
  <si>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</si>
  <si>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</si>
  <si>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</si>
  <si>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</si>
  <si>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</si>
  <si>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</si>
  <si>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</si>
  <si>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</si>
  <si>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</si>
  <si>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</si>
  <si>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</si>
  <si>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</si>
  <si>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</si>
  <si>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</si>
  <si>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</si>
  <si>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</si>
  <si>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</si>
  <si>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</si>
  <si>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</si>
  <si>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</si>
  <si>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</si>
  <si>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</si>
  <si>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</si>
  <si>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</si>
  <si>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</si>
  <si>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</si>
  <si>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</si>
  <si>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</si>
  <si>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</si>
  <si>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</si>
  <si>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</si>
  <si>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</si>
  <si>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</si>
  <si>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</si>
  <si>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</si>
  <si>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</si>
  <si>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</si>
  <si>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</si>
  <si>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</si>
  <si>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</si>
  <si>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</si>
  <si>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</si>
  <si>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</si>
  <si>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</si>
  <si>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</si>
  <si>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</si>
  <si>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</si>
  <si>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</si>
  <si>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</si>
  <si>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</si>
  <si>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</si>
  <si>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</si>
  <si>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</si>
  <si>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</si>
  <si>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</si>
  <si>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</si>
  <si>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</si>
  <si>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</si>
  <si>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</si>
  <si>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</si>
  <si>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</si>
  <si>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</si>
  <si>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</si>
  <si>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</si>
  <si>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</si>
  <si>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</si>
  <si>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</si>
  <si>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</si>
  <si>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</si>
  <si>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</si>
  <si>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</si>
  <si>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</si>
  <si>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</si>
  <si>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</si>
  <si>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</si>
  <si>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</si>
  <si>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</si>
  <si>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</si>
  <si>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</si>
  <si>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</si>
  <si>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</si>
  <si>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</si>
  <si>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</si>
  <si>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</si>
  <si>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</si>
  <si>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</si>
  <si>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</si>
  <si>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</si>
  <si>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</si>
  <si>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</si>
  <si>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</si>
  <si>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</si>
  <si>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</si>
  <si>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</si>
  <si>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</si>
  <si>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</si>
  <si>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</si>
  <si>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</si>
  <si>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</si>
  <si>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</si>
  <si>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</si>
  <si>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</si>
  <si>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</si>
  <si>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</si>
  <si>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</si>
  <si>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</si>
  <si>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</si>
  <si>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</si>
  <si>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</si>
  <si>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</si>
  <si>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</si>
  <si>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</si>
  <si>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</si>
  <si>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</si>
  <si>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</si>
  <si>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</si>
  <si>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</si>
  <si>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</si>
  <si>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</si>
  <si>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</si>
  <si>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</si>
  <si>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</si>
  <si>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</si>
  <si>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</si>
  <si>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</si>
  <si>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</si>
  <si>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</si>
  <si>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</si>
  <si>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</si>
  <si>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</si>
  <si>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</si>
  <si>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</si>
  <si>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</si>
  <si>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</si>
  <si>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</si>
  <si>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</si>
  <si>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</si>
  <si>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</si>
  <si>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</si>
  <si>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</si>
  <si>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</si>
  <si>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</si>
  <si>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</si>
  <si>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</si>
  <si>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</si>
  <si>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</si>
  <si>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</si>
  <si>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</si>
  <si>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</si>
  <si>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</si>
  <si>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</si>
  <si>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</si>
  <si>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</si>
  <si>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</si>
  <si>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</si>
  <si>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</si>
  <si>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</si>
  <si>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</si>
  <si>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</si>
  <si>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</si>
  <si>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</si>
  <si>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</si>
  <si>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</si>
  <si>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</si>
  <si>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</si>
  <si>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</si>
  <si>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</si>
  <si>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</si>
  <si>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</si>
  <si>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</si>
  <si>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</si>
  <si>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</si>
  <si>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</si>
  <si>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</si>
  <si>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</si>
  <si>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</si>
  <si>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</si>
  <si>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</si>
  <si>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</si>
  <si>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</si>
  <si>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</si>
  <si>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</si>
  <si>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</si>
  <si>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</si>
  <si>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</si>
  <si>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</si>
  <si>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</si>
  <si>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</si>
  <si>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</si>
  <si>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</si>
  <si>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</si>
  <si>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</si>
  <si>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</si>
  <si>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</si>
  <si>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</si>
  <si>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</si>
  <si>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</si>
  <si>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</si>
  <si>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</si>
  <si>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</si>
  <si>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</si>
  <si>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</si>
  <si>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</si>
  <si>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</si>
  <si>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</si>
  <si>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</si>
  <si>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</si>
  <si>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</si>
  <si>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</si>
  <si>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</si>
  <si>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</si>
  <si>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</si>
  <si>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</si>
  <si>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</si>
  <si>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</si>
  <si>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</si>
  <si>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</si>
  <si>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</si>
  <si>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</si>
  <si>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</si>
  <si>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</si>
  <si>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</si>
  <si>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</si>
  <si>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</si>
  <si>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</si>
  <si>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</si>
  <si>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</si>
  <si>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</si>
  <si>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</si>
  <si>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</si>
  <si>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</si>
  <si>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</si>
  <si>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</si>
  <si>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</si>
  <si>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</si>
  <si>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</si>
  <si>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</si>
  <si>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</si>
  <si>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</si>
  <si>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</si>
  <si>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</si>
  <si>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</si>
  <si>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</si>
  <si>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</si>
  <si>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</si>
  <si>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</si>
  <si>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</si>
  <si>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</si>
  <si>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</si>
  <si>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</si>
  <si>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</si>
  <si>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</si>
  <si>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</si>
  <si>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</si>
  <si>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</si>
  <si>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</si>
  <si>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</si>
  <si>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</si>
  <si>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</si>
  <si>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</si>
  <si>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</si>
  <si>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</si>
  <si>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</si>
  <si>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</si>
  <si>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</si>
  <si>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</si>
  <si>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</si>
  <si>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</si>
  <si>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</si>
  <si>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</si>
  <si>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</si>
  <si>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</si>
  <si>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</si>
  <si>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</si>
  <si>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</si>
  <si>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</si>
  <si>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</si>
  <si>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</si>
  <si>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</si>
  <si>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</si>
  <si>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</si>
  <si>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</si>
  <si>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</si>
  <si>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</si>
  <si>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</si>
  <si>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</si>
  <si>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</si>
  <si>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</si>
  <si>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</si>
  <si>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</si>
  <si>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</si>
  <si>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</si>
  <si>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</si>
  <si>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</si>
  <si>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</si>
  <si>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</si>
  <si>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</si>
  <si>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</si>
  <si>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</si>
  <si>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</si>
  <si>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</si>
  <si>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</si>
  <si>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</si>
  <si>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</si>
  <si>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</si>
  <si>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</si>
  <si>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</si>
  <si>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</si>
  <si>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</si>
  <si>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</si>
  <si>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</si>
  <si>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</si>
  <si>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</si>
  <si>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</si>
  <si>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</si>
  <si>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</si>
  <si>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</si>
  <si>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</si>
  <si>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</si>
  <si>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</si>
  <si>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</si>
  <si>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</si>
  <si>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</si>
  <si>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</si>
  <si>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</si>
  <si>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</si>
  <si>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</si>
  <si>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</si>
  <si>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</si>
  <si>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</si>
  <si>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</si>
  <si>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</si>
  <si>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</si>
  <si>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</si>
  <si>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</si>
  <si>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</si>
  <si>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</si>
  <si>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</si>
  <si>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</si>
  <si>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</si>
  <si>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</si>
  <si>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</si>
  <si>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</si>
  <si>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</si>
  <si>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</si>
  <si>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</si>
  <si>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</si>
  <si>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</si>
  <si>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</si>
  <si>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</si>
  <si>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</si>
  <si>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</si>
  <si>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</si>
  <si>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</si>
  <si>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</si>
  <si>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</si>
  <si>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</si>
  <si>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</si>
  <si>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</si>
  <si>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</si>
  <si>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</si>
  <si>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</si>
  <si>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</si>
  <si>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</si>
  <si>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</si>
  <si>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</si>
  <si>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</si>
  <si>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</si>
  <si>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</si>
  <si>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</si>
  <si>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</si>
  <si>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</si>
  <si>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</si>
  <si>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</si>
  <si>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</si>
  <si>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</si>
  <si>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</si>
  <si>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</si>
  <si>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</si>
  <si>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</si>
  <si>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</si>
  <si>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</si>
  <si>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</si>
  <si>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</si>
  <si>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</si>
  <si>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</si>
  <si>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</si>
  <si>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</si>
  <si>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</si>
  <si>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</si>
  <si>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</si>
  <si>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</si>
  <si>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</si>
  <si>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</si>
  <si>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</si>
  <si>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</si>
  <si>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</si>
  <si>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</si>
  <si>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</si>
  <si>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</si>
  <si>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</si>
  <si>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</si>
  <si>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</si>
  <si>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</si>
  <si>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</si>
  <si>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</si>
  <si>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</si>
  <si>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</si>
  <si>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</si>
  <si>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</si>
  <si>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</si>
  <si>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</si>
  <si>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</si>
  <si>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</si>
  <si>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</si>
  <si>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</si>
  <si>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</si>
  <si>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</si>
  <si>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</si>
  <si>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</si>
  <si>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</si>
  <si>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</si>
  <si>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</si>
  <si>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</si>
  <si>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</si>
  <si>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</si>
  <si>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</si>
  <si>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</si>
  <si>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</si>
  <si>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</si>
  <si>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</si>
  <si>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</si>
  <si>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</si>
  <si>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</si>
  <si>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</si>
  <si>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</si>
  <si>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</si>
  <si>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</si>
  <si>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</si>
  <si>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</si>
  <si>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</si>
  <si>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</si>
  <si>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</si>
  <si>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</si>
  <si>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</si>
  <si>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</si>
  <si>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</si>
  <si>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</si>
  <si>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</si>
  <si>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</si>
  <si>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</si>
  <si>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</si>
  <si>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</si>
  <si>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</si>
  <si>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</si>
  <si>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</si>
  <si>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</si>
  <si>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</si>
  <si>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</si>
  <si>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</si>
  <si>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</si>
  <si>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</si>
  <si>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</si>
  <si>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</si>
  <si>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</si>
  <si>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</si>
  <si>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</si>
  <si>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</si>
  <si>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</si>
  <si>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</si>
  <si>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</si>
  <si>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</si>
  <si>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</si>
  <si>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</si>
  <si>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</si>
  <si>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</si>
  <si>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</si>
  <si>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</si>
  <si>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</si>
  <si>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</si>
  <si>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</si>
  <si>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</si>
  <si>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</si>
  <si>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</si>
  <si>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</si>
  <si>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</si>
  <si>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</si>
  <si>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</si>
  <si>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</si>
  <si>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</si>
  <si>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</si>
  <si>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</si>
  <si>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</si>
  <si>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</si>
  <si>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</si>
  <si>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</si>
  <si>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</si>
  <si>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</si>
  <si>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</si>
  <si>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</si>
  <si>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</si>
  <si>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</si>
  <si>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</si>
  <si>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</si>
  <si>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</si>
  <si>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</si>
  <si>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</si>
  <si>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</si>
  <si>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</si>
  <si>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</si>
  <si>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</si>
  <si>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</si>
  <si>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</si>
  <si>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</si>
  <si>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</si>
  <si>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</si>
  <si>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</si>
  <si>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</si>
  <si>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</si>
  <si>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</si>
  <si>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</si>
  <si>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</si>
  <si>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</si>
  <si>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</si>
  <si>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</si>
  <si>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</si>
  <si>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</si>
  <si>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</si>
  <si>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</si>
  <si>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</si>
  <si>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</si>
  <si>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</si>
  <si>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</si>
  <si>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</si>
  <si>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</si>
  <si>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</si>
  <si>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</si>
  <si>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</si>
  <si>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</si>
  <si>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</si>
  <si>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</si>
  <si>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</si>
  <si>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</si>
  <si>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</si>
  <si>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</si>
  <si>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</si>
  <si>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</si>
  <si>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</si>
  <si>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</si>
  <si>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</si>
  <si>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</si>
  <si>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</si>
  <si>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</si>
  <si>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</si>
  <si>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</si>
  <si>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</si>
  <si>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</si>
  <si>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</si>
  <si>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</si>
  <si>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</si>
  <si>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</si>
  <si>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</si>
  <si>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</si>
  <si>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</si>
  <si>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</si>
  <si>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</si>
  <si>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</si>
  <si>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</si>
  <si>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</si>
  <si>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</si>
  <si>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</si>
  <si>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</si>
  <si>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</si>
  <si>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</si>
  <si>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</si>
  <si>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</si>
  <si>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</si>
  <si>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</si>
  <si>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</si>
  <si>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</si>
  <si>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</si>
  <si>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</si>
  <si>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</si>
  <si>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</si>
  <si>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</si>
  <si>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</si>
  <si>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</si>
  <si>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</si>
  <si>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</si>
  <si>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</si>
  <si>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</si>
  <si>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</si>
  <si>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</si>
  <si>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</si>
  <si>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</si>
  <si>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</si>
  <si>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</si>
  <si>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</si>
  <si>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</si>
  <si>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</si>
  <si>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</si>
  <si>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</si>
  <si>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</si>
  <si>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</si>
  <si>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</si>
  <si>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</si>
  <si>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</si>
  <si>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</si>
  <si>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</si>
  <si>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</si>
  <si>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</si>
  <si>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</si>
  <si>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</si>
  <si>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</si>
  <si>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</si>
  <si>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</si>
  <si>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</si>
  <si>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</si>
  <si>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</si>
  <si>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</si>
  <si>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</si>
  <si>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</si>
  <si>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</si>
  <si>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</si>
  <si>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</si>
  <si>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</si>
  <si>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</si>
  <si>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</si>
  <si>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</si>
  <si>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</si>
  <si>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</si>
  <si>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</si>
  <si>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</si>
  <si>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</si>
  <si>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</si>
  <si>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</si>
  <si>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</si>
  <si>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</si>
  <si>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</si>
  <si>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</si>
  <si>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</si>
  <si>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</si>
  <si>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</si>
  <si>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</si>
  <si>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</si>
  <si>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</si>
  <si>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</si>
  <si>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</si>
  <si>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</si>
  <si>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</si>
  <si>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</si>
  <si>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</si>
  <si>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</si>
  <si>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</si>
  <si>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</si>
  <si>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</si>
  <si>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</si>
  <si>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</si>
  <si>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</si>
  <si>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</si>
  <si>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</si>
  <si>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</si>
  <si>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</si>
  <si>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</si>
  <si>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</si>
  <si>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</si>
  <si>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</si>
  <si>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</si>
  <si>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</si>
  <si>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</si>
  <si>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</si>
  <si>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</si>
  <si>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</si>
  <si>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</si>
  <si>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</si>
  <si>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</si>
  <si>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</si>
  <si>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</si>
  <si>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</si>
  <si>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</si>
  <si>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</si>
  <si>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</si>
  <si>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</si>
  <si>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</si>
  <si>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</si>
  <si>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</si>
  <si>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</si>
  <si>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</si>
  <si>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</si>
  <si>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</si>
  <si>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</si>
  <si>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</si>
  <si>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</si>
  <si>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</si>
  <si>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</si>
  <si>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</si>
  <si>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</si>
  <si>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</si>
  <si>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</si>
  <si>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</si>
  <si>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</si>
  <si>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</si>
  <si>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</si>
  <si>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</si>
  <si>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</si>
  <si>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</si>
  <si>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</si>
  <si>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</si>
  <si>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</si>
  <si>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</si>
  <si>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</si>
  <si>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</si>
  <si>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</si>
  <si>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</si>
  <si>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</si>
  <si>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</si>
  <si>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</si>
  <si>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</si>
  <si>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</si>
  <si>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</si>
  <si>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</si>
  <si>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</si>
  <si>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</si>
  <si>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</si>
  <si>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</si>
  <si>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</si>
  <si>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</si>
  <si>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</si>
  <si>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</si>
  <si>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</si>
  <si>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</si>
  <si>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</si>
  <si>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</si>
  <si>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</si>
  <si>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</si>
  <si>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</si>
  <si>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</si>
  <si>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</si>
  <si>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</si>
  <si>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</si>
  <si>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</si>
  <si>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</si>
  <si>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</si>
  <si>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</si>
  <si>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</si>
  <si>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</si>
  <si>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</si>
  <si>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</si>
  <si>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</si>
  <si>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</si>
  <si>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</si>
  <si>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</si>
  <si>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</si>
  <si>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</si>
  <si>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</si>
  <si>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</si>
  <si>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</si>
  <si>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</si>
  <si>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</si>
  <si>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</si>
  <si>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</si>
  <si>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</si>
  <si>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</si>
  <si>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</si>
  <si>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</si>
  <si>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</si>
  <si>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</si>
  <si>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</si>
  <si>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</si>
  <si>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</si>
  <si>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</si>
  <si>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</si>
  <si>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</si>
  <si>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</si>
  <si>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</si>
  <si>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</si>
  <si>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</si>
  <si>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</si>
  <si>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</si>
  <si>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</si>
  <si>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</si>
  <si>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</si>
  <si>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</si>
  <si>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</si>
  <si>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</si>
  <si>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</si>
  <si>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</si>
  <si>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</si>
  <si>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</si>
  <si>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</si>
  <si>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</si>
  <si>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</si>
  <si>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</si>
  <si>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</si>
  <si>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</si>
  <si>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</si>
  <si>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</si>
  <si>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</si>
  <si>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</si>
  <si>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</si>
  <si>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</si>
  <si>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</si>
  <si>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</si>
  <si>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</si>
  <si>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</si>
  <si>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</si>
  <si>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</si>
  <si>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</si>
  <si>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</si>
  <si>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</si>
  <si>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</si>
  <si>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</si>
  <si>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</si>
  <si>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</si>
  <si>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</si>
  <si>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</si>
  <si>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</si>
  <si>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</si>
  <si>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</si>
  <si>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</si>
  <si>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</si>
  <si>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</si>
  <si>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</si>
  <si>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</si>
  <si>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</si>
  <si>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</si>
  <si>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</si>
  <si>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</si>
  <si>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</si>
  <si>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</si>
  <si>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</si>
  <si>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</si>
  <si>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</si>
  <si>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</si>
  <si>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</si>
  <si>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</si>
  <si>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</si>
  <si>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</si>
  <si>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</si>
  <si>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</si>
  <si>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</si>
  <si>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</si>
  <si>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</si>
  <si>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</si>
  <si>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</si>
  <si>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</si>
  <si>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</si>
  <si>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</si>
  <si>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</si>
  <si>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</si>
  <si>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</si>
  <si>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</si>
  <si>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</si>
  <si>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</si>
  <si>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</si>
  <si>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</si>
  <si>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</si>
  <si>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</si>
  <si>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</si>
  <si>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</si>
  <si>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</si>
  <si>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</si>
  <si>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</si>
  <si>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</si>
  <si>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</si>
  <si>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</si>
  <si>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</si>
  <si>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</si>
  <si>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</si>
  <si>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</si>
  <si>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</si>
  <si>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</si>
  <si>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</si>
  <si>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</si>
  <si>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</si>
  <si>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</si>
  <si>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</si>
  <si>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</si>
  <si>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</si>
  <si>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</si>
  <si>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</si>
  <si>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</si>
  <si>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</si>
  <si>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</si>
  <si>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</si>
  <si>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</si>
  <si>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</si>
  <si>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</si>
  <si>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</si>
  <si>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</si>
  <si>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</si>
  <si>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</si>
  <si>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</si>
  <si>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</si>
  <si>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</si>
  <si>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</si>
  <si>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</si>
  <si>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</si>
  <si>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</si>
  <si>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</si>
  <si>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</si>
  <si>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</si>
  <si>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</si>
  <si>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</si>
  <si>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</si>
  <si>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</si>
  <si>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</si>
  <si>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</si>
  <si>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</si>
  <si>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</si>
  <si>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</si>
  <si>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</si>
  <si>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</si>
  <si>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</si>
  <si>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</si>
  <si>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</si>
  <si>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</si>
  <si>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</si>
  <si>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</si>
  <si>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</si>
  <si>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</si>
  <si>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</si>
  <si>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</si>
  <si>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</si>
  <si>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</si>
  <si>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</si>
  <si>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</si>
  <si>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</si>
  <si>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</si>
  <si>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</si>
  <si>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</si>
  <si>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</si>
  <si>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</si>
  <si>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</si>
  <si>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</si>
  <si>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</si>
  <si>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</si>
  <si>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</si>
  <si>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</si>
  <si>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</si>
  <si>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</si>
  <si>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</si>
  <si>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</si>
  <si>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</si>
  <si>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</si>
  <si>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</si>
  <si>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</si>
  <si>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</si>
  <si>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</si>
  <si>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</si>
  <si>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</si>
  <si>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</si>
  <si>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</si>
  <si>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</si>
  <si>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</si>
  <si>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</si>
  <si>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</si>
  <si>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</si>
  <si>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</si>
  <si>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</si>
  <si>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</si>
  <si>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</si>
  <si>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</si>
  <si>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</si>
  <si>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</si>
  <si>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</si>
  <si>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</si>
  <si>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</si>
  <si>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</si>
  <si>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</si>
  <si>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</si>
  <si>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</si>
  <si>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</si>
  <si>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</si>
  <si>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</si>
  <si>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</si>
  <si>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</si>
  <si>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</si>
  <si>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</si>
  <si>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</si>
  <si>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</si>
  <si>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</si>
  <si>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</si>
  <si>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</si>
  <si>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</si>
  <si>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</si>
  <si>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</si>
  <si>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</si>
  <si>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</si>
  <si>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</si>
  <si>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</si>
  <si>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</si>
  <si>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</si>
  <si>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</si>
  <si>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</si>
  <si>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</si>
  <si>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</si>
  <si>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</si>
  <si>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</si>
  <si>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</si>
  <si>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</si>
  <si>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</si>
  <si>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</si>
  <si>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</si>
  <si>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</si>
  <si>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</si>
  <si>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</si>
  <si>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</si>
  <si>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</si>
  <si>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</si>
  <si>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</si>
  <si>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</si>
  <si>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</si>
  <si>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</si>
  <si>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</si>
  <si>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</si>
  <si>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</si>
  <si>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</si>
  <si>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</si>
  <si>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</si>
  <si>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</si>
  <si>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</si>
  <si>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</si>
  <si>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</si>
  <si>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</si>
  <si>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</si>
  <si>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</si>
  <si>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</si>
  <si>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</si>
  <si>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</si>
  <si>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</si>
  <si>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</si>
  <si>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</si>
  <si>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</si>
  <si>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</si>
  <si>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</si>
  <si>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</si>
  <si>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</si>
  <si>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</si>
  <si>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</si>
  <si>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</si>
  <si>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</si>
  <si>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</si>
  <si>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</si>
  <si>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</si>
  <si>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</si>
  <si>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</si>
  <si>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</si>
  <si>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</si>
  <si>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</si>
  <si>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</si>
  <si>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</si>
  <si>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</si>
  <si>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</si>
  <si>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</si>
  <si>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</si>
  <si>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</si>
  <si>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</si>
  <si>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</si>
  <si>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</si>
  <si>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</si>
  <si>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</si>
  <si>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</si>
  <si>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</si>
  <si>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</si>
  <si>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</si>
  <si>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</si>
  <si>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</si>
  <si>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</si>
  <si>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</si>
  <si>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</si>
  <si>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</si>
  <si>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</si>
  <si>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</si>
  <si>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</si>
  <si>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</si>
  <si>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</si>
  <si>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</si>
  <si>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</si>
  <si>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</si>
  <si>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</si>
  <si>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</si>
  <si>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</si>
  <si>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</si>
  <si>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</si>
  <si>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</si>
  <si>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</si>
  <si>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</si>
  <si>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</si>
  <si>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</si>
  <si>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</si>
  <si>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</si>
  <si>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</si>
  <si>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</si>
  <si>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</si>
  <si>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</si>
  <si>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</si>
  <si>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</si>
  <si>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</si>
  <si>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</si>
  <si>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</si>
  <si>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</si>
  <si>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</si>
  <si>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</si>
  <si>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</si>
  <si>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</si>
  <si>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</si>
  <si>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</si>
  <si>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</si>
  <si>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</si>
  <si>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</si>
  <si>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</si>
  <si>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</si>
  <si>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</si>
  <si>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</si>
  <si>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</si>
  <si>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</si>
  <si>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</si>
  <si>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</si>
  <si>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</si>
  <si>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</si>
  <si>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</si>
  <si>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</si>
  <si>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</si>
  <si>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</si>
  <si>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</si>
  <si>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</si>
  <si>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</si>
  <si>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</si>
  <si>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</si>
  <si>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</si>
  <si>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</si>
  <si>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</si>
  <si>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</si>
  <si>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</si>
  <si>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</si>
  <si>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</si>
  <si>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</si>
  <si>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</si>
  <si>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</si>
  <si>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</si>
  <si>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</si>
  <si>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</si>
  <si>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</si>
  <si>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</si>
  <si>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</si>
  <si>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</si>
  <si>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</si>
  <si>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</si>
  <si>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</si>
  <si>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</si>
  <si>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</si>
  <si>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</si>
  <si>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</si>
  <si>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</si>
  <si>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</si>
  <si>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</si>
  <si>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</si>
  <si>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</si>
  <si>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</si>
  <si>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</si>
  <si>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</si>
  <si>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</si>
  <si>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</si>
  <si>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</si>
  <si>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</si>
  <si>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</si>
  <si>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</si>
  <si>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</si>
  <si>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</si>
  <si>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</si>
  <si>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</si>
  <si>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</si>
  <si>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</si>
  <si>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</si>
  <si>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</si>
  <si>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</si>
  <si>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</si>
  <si>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</si>
  <si>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</si>
  <si>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</si>
  <si>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</si>
  <si>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</si>
  <si>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</si>
  <si>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</si>
  <si>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</si>
  <si>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</si>
  <si>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</si>
  <si>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</si>
  <si>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</si>
  <si>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</si>
  <si>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</si>
  <si>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</si>
  <si>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</si>
  <si>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</si>
  <si>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</si>
  <si>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</si>
  <si>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</si>
  <si>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</si>
  <si>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</si>
  <si>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</si>
  <si>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</si>
  <si>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</si>
  <si>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</si>
  <si>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</si>
  <si>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</si>
  <si>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</si>
  <si>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</si>
  <si>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</si>
  <si>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</si>
  <si>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</si>
  <si>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</si>
  <si>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</si>
  <si>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</si>
  <si>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</si>
  <si>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</si>
  <si>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</si>
  <si>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</si>
  <si>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</si>
  <si>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</si>
  <si>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</si>
  <si>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</si>
  <si>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</si>
  <si>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</si>
  <si>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</si>
  <si>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</si>
  <si>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</si>
  <si>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</si>
  <si>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</si>
  <si>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</si>
  <si>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</si>
  <si>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</si>
  <si>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</si>
  <si>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</si>
  <si>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</si>
  <si>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</si>
  <si>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</si>
  <si>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</si>
  <si>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</si>
  <si>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</si>
  <si>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</si>
  <si>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</si>
  <si>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</si>
  <si>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</si>
  <si>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</si>
  <si>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</si>
  <si>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</si>
  <si>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</si>
  <si>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</si>
  <si>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</si>
  <si>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</si>
  <si>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</si>
  <si>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</si>
  <si>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</si>
  <si>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</si>
  <si>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</si>
  <si>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</si>
  <si>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</si>
  <si>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</si>
  <si>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</si>
  <si>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</si>
  <si>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</si>
  <si>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</si>
  <si>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</si>
  <si>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</si>
  <si>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</si>
  <si>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</si>
  <si>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</si>
  <si>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</si>
  <si>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</si>
  <si>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</si>
  <si>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</si>
  <si>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</si>
  <si>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</si>
  <si>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</si>
  <si>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</si>
  <si>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</si>
  <si>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</si>
  <si>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</si>
  <si>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</si>
  <si>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</si>
  <si>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</si>
  <si>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</si>
  <si>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</si>
  <si>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</si>
  <si>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</si>
  <si>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</si>
  <si>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</si>
  <si>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</si>
  <si>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</si>
  <si>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</si>
  <si>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</si>
  <si>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</si>
  <si>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</si>
  <si>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</si>
  <si>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</si>
  <si>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</si>
  <si>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</si>
  <si>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</si>
  <si>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</si>
  <si>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</si>
  <si>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</si>
  <si>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</si>
  <si>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</si>
  <si>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</si>
  <si>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</si>
  <si>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</si>
  <si>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</si>
  <si>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</si>
  <si>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</si>
  <si>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</si>
  <si>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</si>
  <si>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</si>
  <si>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</si>
  <si>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</si>
  <si>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</si>
  <si>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</si>
  <si>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</si>
  <si>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</si>
  <si>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</si>
  <si>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</si>
  <si>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</si>
  <si>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</si>
  <si>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</si>
  <si>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</si>
  <si>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</si>
  <si>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</si>
  <si>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</si>
  <si>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</si>
  <si>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</si>
  <si>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</si>
  <si>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</si>
  <si>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</si>
  <si>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</si>
  <si>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</si>
  <si>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</si>
  <si>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</si>
  <si>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</si>
  <si>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</si>
  <si>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</si>
  <si>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</si>
  <si>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</si>
  <si>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</si>
  <si>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</si>
  <si>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</si>
  <si>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</si>
  <si>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</si>
  <si>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</si>
  <si>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</si>
  <si>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</si>
  <si>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</si>
  <si>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</si>
  <si>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</si>
  <si>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</si>
  <si>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</si>
  <si>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</si>
  <si>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</si>
  <si>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</si>
  <si>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</si>
  <si>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</si>
  <si>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</si>
  <si>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</si>
  <si>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</si>
  <si>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</si>
  <si>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</si>
  <si>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</si>
  <si>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</si>
  <si>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</si>
  <si>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</si>
  <si>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</si>
  <si>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</si>
  <si>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</si>
  <si>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</si>
  <si>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</si>
  <si>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</si>
  <si>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</si>
  <si>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</si>
  <si>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</si>
  <si>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</si>
  <si>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</si>
  <si>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</si>
  <si>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</si>
  <si>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</si>
  <si>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</si>
  <si>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</si>
  <si>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</si>
  <si>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</si>
  <si>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</si>
  <si>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</si>
  <si>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</si>
  <si>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</si>
  <si>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</si>
  <si>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</si>
  <si>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</si>
  <si>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</si>
  <si>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</si>
  <si>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</si>
  <si>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</si>
  <si>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</si>
  <si>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</si>
  <si>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</si>
  <si>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</si>
  <si>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</si>
  <si>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</si>
  <si>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</si>
  <si>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</si>
  <si>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</si>
  <si>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</si>
  <si>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</si>
  <si>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</si>
  <si>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</si>
  <si>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</si>
  <si>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</si>
  <si>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</si>
  <si>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</si>
  <si>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</si>
  <si>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</si>
  <si>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</si>
  <si>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</si>
  <si>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</si>
  <si>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</si>
  <si>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</si>
  <si>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</si>
  <si>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</si>
  <si>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</si>
  <si>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</si>
  <si>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</si>
  <si>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</si>
  <si>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</si>
  <si>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</si>
  <si>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</si>
  <si>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</si>
  <si>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</si>
  <si>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</si>
  <si>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</si>
  <si>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</si>
  <si>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</si>
  <si>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</si>
  <si>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</si>
  <si>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</si>
  <si>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</si>
  <si>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</si>
  <si>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</si>
  <si>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</si>
  <si>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</si>
  <si>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</si>
  <si>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</si>
  <si>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</si>
  <si>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</si>
  <si>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</si>
  <si>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</si>
  <si>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</si>
  <si>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</si>
  <si>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</si>
  <si>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</si>
  <si>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</si>
  <si>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</si>
  <si>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</si>
  <si>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</si>
  <si>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</si>
  <si>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</si>
  <si>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</si>
  <si>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</si>
  <si>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</si>
  <si>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</si>
  <si>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</si>
  <si>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</si>
  <si>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</si>
  <si>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</si>
  <si>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</si>
  <si>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</si>
  <si>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</si>
  <si>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</si>
  <si>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</si>
  <si>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</si>
  <si>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</si>
  <si>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</si>
  <si>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</si>
  <si>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</si>
  <si>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</si>
  <si>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</si>
  <si>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</si>
  <si>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</si>
  <si>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</si>
  <si>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</si>
  <si>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</si>
  <si>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</si>
  <si>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</si>
  <si>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</si>
  <si>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</si>
  <si>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</si>
  <si>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</si>
  <si>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</si>
  <si>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</si>
  <si>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</si>
  <si>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</si>
  <si>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</si>
  <si>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</si>
  <si>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</si>
  <si>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</si>
  <si>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</si>
  <si>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</si>
  <si>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</si>
  <si>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</si>
  <si>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</si>
  <si>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</si>
  <si>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</si>
  <si>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</si>
  <si>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</si>
  <si>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</si>
  <si>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</si>
  <si>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</si>
  <si>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</si>
  <si>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</si>
  <si>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</si>
  <si>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</si>
  <si>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</si>
  <si>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</si>
  <si>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</si>
  <si>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</si>
  <si>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</si>
  <si>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</si>
  <si>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</si>
  <si>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</si>
  <si>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</si>
  <si>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</si>
  <si>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</si>
  <si>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</si>
  <si>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</si>
  <si>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</si>
  <si>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</si>
  <si>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</si>
  <si>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</si>
  <si>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</si>
  <si>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</si>
  <si>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</si>
  <si>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</si>
  <si>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</si>
  <si>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</si>
  <si>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</si>
  <si>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</si>
  <si>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</si>
  <si>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</si>
  <si>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</si>
  <si>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</si>
  <si>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</si>
  <si>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</si>
  <si>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</si>
  <si>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</si>
  <si>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</si>
  <si>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</si>
  <si>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</si>
  <si>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</si>
  <si>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</si>
  <si>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</si>
  <si>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</si>
  <si>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</si>
  <si>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</si>
  <si>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</si>
  <si>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</si>
  <si>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</si>
  <si>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</si>
  <si>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</si>
  <si>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</si>
  <si>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</si>
  <si>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</si>
  <si>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</si>
  <si>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</si>
  <si>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</si>
  <si>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</si>
  <si>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</si>
  <si>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</si>
  <si>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</si>
  <si>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</si>
  <si>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</si>
  <si>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</si>
  <si>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</si>
  <si>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</si>
  <si>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</si>
  <si>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</si>
  <si>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</si>
  <si>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</si>
  <si>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</si>
  <si>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</si>
  <si>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</si>
  <si>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</si>
  <si>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</si>
  <si>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</si>
  <si>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</si>
  <si>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</si>
  <si>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</si>
  <si>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</si>
  <si>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</si>
  <si>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</si>
  <si>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</si>
  <si>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</si>
  <si>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</si>
  <si>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</si>
  <si>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</si>
  <si>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</si>
  <si>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</si>
  <si>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</si>
  <si>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</si>
  <si>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</si>
  <si>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</si>
  <si>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</si>
  <si>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</si>
  <si>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</si>
  <si>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</si>
  <si>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</si>
  <si>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</si>
  <si>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</si>
  <si>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</si>
  <si>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</si>
  <si>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</si>
  <si>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</si>
  <si>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</si>
  <si>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</si>
  <si>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</si>
  <si>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</si>
  <si>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</si>
  <si>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</si>
  <si>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</si>
  <si>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</si>
  <si>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</si>
  <si>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</si>
  <si>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</si>
  <si>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</si>
  <si>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</si>
  <si>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</si>
  <si>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</si>
  <si>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</si>
  <si>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</si>
  <si>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</si>
  <si>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</si>
  <si>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</si>
  <si>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</si>
  <si>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</si>
  <si>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</si>
  <si>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</si>
  <si>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</si>
  <si>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</si>
  <si>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</si>
  <si>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</si>
  <si>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</si>
  <si>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</si>
  <si>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</si>
  <si>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</si>
  <si>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</si>
  <si>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</si>
  <si>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</si>
  <si>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</si>
  <si>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</si>
  <si>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</si>
  <si>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</si>
  <si>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</si>
  <si>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</si>
  <si>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</si>
  <si>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</si>
  <si>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</si>
  <si>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</si>
  <si>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</si>
  <si>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</si>
  <si>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</si>
  <si>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</si>
  <si>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</si>
  <si>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</si>
  <si>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</si>
  <si>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</si>
  <si>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</si>
  <si>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</si>
  <si>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</si>
  <si>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</si>
  <si>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</si>
  <si>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</si>
  <si>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</si>
  <si>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</si>
  <si>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</si>
  <si>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</si>
  <si>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</si>
  <si>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</si>
  <si>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</si>
  <si>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</si>
  <si>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</si>
  <si>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</si>
  <si>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</si>
  <si>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</si>
  <si>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</si>
  <si>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</si>
  <si>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</si>
  <si>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</si>
  <si>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</si>
  <si>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</si>
  <si>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</si>
  <si>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</si>
  <si>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</si>
  <si>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</si>
  <si>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</si>
  <si>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</si>
  <si>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</si>
  <si>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</si>
  <si>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</si>
  <si>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</si>
  <si>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</si>
  <si>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</si>
  <si>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</si>
  <si>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</si>
  <si>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</si>
  <si>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</si>
  <si>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</si>
  <si>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</si>
  <si>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</si>
  <si>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</si>
  <si>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</si>
  <si>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</si>
  <si>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</si>
  <si>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</si>
  <si>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</si>
  <si>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</si>
  <si>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</si>
  <si>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</si>
  <si>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</si>
  <si>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</si>
  <si>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</si>
  <si>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</si>
  <si>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</si>
  <si>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</si>
  <si>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</si>
  <si>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</si>
  <si>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</si>
  <si>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</si>
  <si>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</si>
  <si>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</si>
  <si>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</si>
  <si>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</si>
  <si>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</si>
  <si>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</si>
  <si>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</si>
  <si>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</si>
  <si>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</si>
  <si>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</si>
  <si>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</si>
  <si>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</si>
  <si>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</si>
  <si>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</si>
  <si>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</si>
  <si>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</si>
  <si>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</si>
  <si>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</si>
  <si>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</si>
  <si>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</si>
  <si>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</si>
  <si>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</si>
  <si>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</si>
  <si>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</si>
  <si>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</si>
  <si>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</si>
  <si>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</si>
  <si>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</si>
  <si>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</si>
  <si>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</si>
  <si>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</si>
  <si>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</si>
  <si>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</si>
  <si>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</si>
  <si>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</si>
  <si>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</si>
  <si>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</si>
  <si>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</si>
  <si>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</si>
  <si>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</si>
  <si>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</si>
  <si>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</si>
  <si>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</si>
  <si>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</si>
  <si>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</si>
  <si>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</si>
  <si>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</si>
  <si>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</si>
  <si>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</si>
  <si>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</si>
  <si>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</si>
  <si>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</si>
  <si>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</si>
  <si>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</si>
  <si>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</si>
  <si>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</si>
  <si>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</si>
  <si>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</si>
  <si>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</si>
  <si>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</si>
  <si>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</si>
  <si>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</si>
  <si>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</si>
  <si>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</si>
  <si>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</si>
  <si>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</si>
  <si>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</si>
  <si>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</si>
  <si>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</si>
  <si>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</si>
  <si>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</si>
  <si>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</si>
  <si>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</si>
  <si>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</si>
  <si>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</si>
  <si>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</si>
  <si>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</si>
  <si>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</si>
  <si>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</si>
  <si>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</si>
  <si>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</si>
  <si>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</si>
  <si>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</si>
  <si>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</si>
  <si>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</si>
  <si>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</si>
  <si>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</si>
  <si>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</si>
  <si>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</si>
  <si>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</si>
  <si>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</si>
  <si>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</si>
  <si>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</si>
  <si>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</si>
  <si>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</si>
  <si>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</si>
  <si>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</si>
  <si>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</si>
  <si>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</si>
  <si>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</si>
  <si>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</si>
  <si>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</si>
  <si>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</si>
  <si>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</si>
  <si>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</si>
  <si>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</si>
  <si>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</si>
  <si>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</si>
  <si>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</si>
  <si>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</si>
  <si>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</si>
  <si>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</si>
  <si>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</si>
  <si>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</si>
  <si>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</si>
  <si>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</si>
  <si>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</si>
  <si>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</si>
  <si>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</si>
  <si>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</si>
  <si>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</si>
  <si>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</si>
  <si>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</si>
  <si>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</si>
  <si>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</si>
  <si>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</si>
  <si>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</si>
  <si>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</si>
  <si>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</si>
  <si>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</si>
  <si>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</si>
  <si>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</si>
  <si>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</si>
  <si>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</si>
  <si>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</si>
  <si>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</si>
  <si>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</si>
  <si>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</si>
  <si>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</si>
  <si>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</si>
  <si>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</si>
  <si>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</si>
  <si>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</si>
  <si>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</si>
  <si>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</si>
  <si>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</si>
  <si>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</si>
  <si>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</si>
  <si>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</si>
  <si>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</si>
  <si>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</si>
  <si>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</si>
  <si>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</si>
  <si>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</si>
  <si>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</si>
  <si>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</si>
  <si>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</si>
  <si>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</si>
  <si>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</si>
  <si>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</si>
  <si>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</si>
  <si>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</si>
  <si>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</si>
  <si>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</si>
  <si>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</si>
  <si>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</si>
  <si>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</si>
  <si>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</si>
  <si>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</si>
  <si>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</si>
  <si>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</si>
  <si>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</si>
  <si>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</si>
  <si>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</si>
  <si>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</si>
  <si>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</si>
  <si>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</si>
  <si>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</si>
  <si>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</si>
  <si>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</si>
  <si>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</si>
  <si>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</si>
  <si>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</si>
  <si>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</si>
  <si>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</si>
  <si>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</si>
  <si>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</si>
  <si>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</si>
  <si>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</si>
  <si>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</si>
  <si>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</si>
  <si>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</si>
  <si>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</si>
  <si>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</si>
  <si>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</si>
  <si>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</si>
  <si>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</si>
  <si>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</si>
  <si>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</si>
  <si>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</si>
  <si>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</si>
  <si>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</si>
  <si>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</si>
  <si>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</si>
  <si>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</si>
  <si>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</si>
  <si>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</si>
  <si>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</si>
  <si>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</si>
  <si>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</si>
  <si>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</si>
  <si>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</si>
  <si>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</si>
  <si>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</si>
  <si>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</si>
  <si>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</si>
  <si>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</si>
  <si>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</si>
  <si>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</si>
  <si>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</si>
  <si>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</si>
  <si>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</si>
  <si>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</si>
  <si>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</si>
  <si>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</si>
  <si>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</si>
  <si>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</si>
  <si>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</si>
  <si>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</si>
  <si>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</si>
  <si>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</si>
  <si>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</si>
  <si>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</si>
  <si>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</si>
  <si>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</si>
  <si>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</si>
  <si>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</si>
  <si>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</si>
  <si>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</si>
  <si>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</si>
  <si>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</si>
  <si>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</si>
  <si>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</si>
  <si>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</si>
  <si>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</si>
  <si>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</si>
  <si>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</si>
  <si>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</si>
  <si>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</si>
  <si>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</si>
  <si>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</si>
  <si>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</si>
  <si>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</si>
  <si>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</si>
  <si>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</si>
  <si>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</si>
  <si>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</si>
  <si>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</si>
  <si>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</si>
  <si>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</si>
  <si>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</si>
  <si>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</si>
  <si>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</si>
  <si>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</si>
  <si>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</si>
  <si>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</si>
  <si>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</si>
  <si>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</si>
  <si>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</si>
  <si>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</si>
  <si>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</si>
  <si>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</si>
  <si>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</si>
  <si>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</si>
  <si>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</si>
  <si>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</si>
  <si>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</si>
  <si>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</si>
  <si>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</si>
  <si>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</si>
  <si>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</si>
  <si>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</si>
  <si>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</si>
  <si>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</si>
  <si>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</si>
  <si>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</si>
  <si>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</si>
  <si>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</si>
  <si>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</si>
  <si>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</si>
  <si>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</si>
  <si>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</si>
  <si>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</si>
  <si>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</si>
  <si>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</si>
  <si>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</si>
  <si>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</si>
  <si>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</si>
  <si>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</si>
  <si>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</si>
  <si>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</si>
  <si>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</si>
  <si>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</si>
  <si>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</si>
  <si>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</si>
  <si>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</si>
  <si>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</si>
  <si>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</si>
  <si>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</si>
  <si>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</si>
  <si>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</si>
  <si>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</si>
  <si>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</si>
  <si>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</si>
  <si>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</si>
  <si>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</si>
  <si>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</si>
  <si>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</si>
  <si>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</si>
  <si>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</si>
  <si>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</si>
  <si>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</si>
  <si>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</si>
  <si>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</si>
  <si>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</si>
  <si>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</si>
  <si>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</si>
  <si>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</si>
  <si>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</si>
  <si>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</si>
  <si>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</si>
  <si>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</si>
  <si>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</si>
  <si>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</si>
  <si>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</si>
  <si>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</si>
  <si>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</si>
  <si>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</si>
  <si>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</si>
  <si>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</si>
  <si>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</si>
  <si>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</si>
  <si>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</si>
  <si>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</si>
  <si>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</si>
  <si>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</si>
  <si>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</si>
  <si>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</si>
  <si>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</si>
  <si>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</si>
  <si>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</si>
  <si>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</si>
  <si>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</si>
  <si>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</si>
  <si>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</si>
  <si>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</si>
  <si>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</si>
  <si>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</si>
  <si>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</si>
  <si>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</si>
  <si>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</si>
  <si>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</si>
  <si>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</si>
  <si>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</si>
  <si>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</si>
  <si>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</si>
  <si>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</si>
  <si>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</si>
  <si>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</si>
  <si>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</si>
  <si>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</si>
  <si>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</si>
  <si>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</si>
  <si>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</si>
  <si>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</si>
  <si>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</si>
  <si>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</si>
  <si>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</si>
  <si>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</si>
  <si>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</si>
  <si>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</si>
  <si>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</si>
  <si>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</si>
  <si>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</si>
  <si>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</si>
  <si>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</si>
  <si>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</si>
  <si>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</si>
  <si>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</si>
  <si>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</si>
  <si>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</si>
  <si>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</si>
  <si>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</si>
  <si>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</si>
  <si>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</si>
  <si>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</si>
  <si>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</si>
  <si>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</si>
  <si>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</si>
  <si>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</si>
  <si>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</si>
  <si>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</si>
  <si>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</si>
  <si>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</si>
  <si>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</si>
  <si>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</si>
  <si>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</si>
  <si>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</si>
  <si>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</si>
  <si>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</si>
  <si>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</si>
  <si>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</si>
  <si>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</si>
  <si>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</si>
  <si>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</si>
  <si>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</si>
  <si>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</si>
  <si>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</si>
  <si>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</si>
  <si>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</si>
  <si>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</si>
  <si>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</si>
  <si>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</si>
  <si>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</si>
  <si>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</si>
  <si>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</si>
  <si>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</si>
  <si>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</si>
  <si>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</si>
  <si>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</si>
  <si>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</si>
  <si>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</si>
  <si>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</si>
  <si>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</si>
  <si>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</si>
  <si>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</si>
  <si>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</si>
  <si>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</si>
  <si>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</si>
  <si>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</si>
  <si>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</si>
  <si>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</si>
  <si>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</si>
  <si>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</si>
  <si>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</si>
  <si>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</si>
  <si>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</si>
  <si>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</si>
  <si>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</si>
  <si>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</si>
  <si>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</si>
  <si>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</si>
  <si>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</si>
  <si>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</si>
  <si>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</si>
  <si>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</si>
  <si>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</si>
  <si>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</si>
  <si>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</si>
  <si>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</si>
  <si>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</si>
  <si>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</si>
  <si>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</si>
  <si>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</si>
  <si>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</si>
  <si>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</si>
  <si>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</si>
  <si>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</si>
  <si>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</si>
  <si>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</si>
  <si>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</si>
  <si>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</si>
  <si>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</si>
  <si>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</si>
  <si>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</si>
  <si>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</si>
  <si>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</si>
  <si>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</si>
  <si>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</si>
  <si>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</si>
  <si>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</si>
  <si>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</si>
  <si>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</si>
  <si>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</si>
  <si>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</si>
  <si>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</si>
  <si>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</si>
  <si>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</si>
  <si>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</si>
  <si>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</si>
  <si>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</si>
  <si>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</si>
  <si>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</si>
  <si>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</si>
  <si>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</si>
  <si>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</si>
  <si>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</si>
  <si>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</si>
  <si>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</si>
  <si>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</si>
  <si>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</si>
  <si>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</si>
  <si>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</si>
  <si>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</si>
  <si>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</si>
  <si>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</si>
  <si>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</si>
  <si>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</si>
  <si>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</si>
  <si>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</si>
  <si>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</si>
  <si>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</si>
  <si>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</si>
  <si>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</si>
  <si>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</si>
  <si>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</si>
  <si>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</si>
  <si>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</si>
  <si>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</si>
  <si>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</si>
  <si>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</si>
  <si>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</si>
  <si>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</si>
  <si>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</si>
  <si>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</si>
  <si>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</si>
  <si>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</si>
  <si>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</si>
  <si>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</si>
  <si>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</si>
  <si>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</si>
  <si>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</si>
  <si>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</si>
  <si>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</si>
  <si>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</si>
  <si>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</si>
  <si>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</si>
  <si>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</si>
  <si>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</si>
  <si>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</si>
  <si>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</si>
  <si>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</si>
  <si>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</si>
  <si>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</si>
  <si>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</si>
  <si>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</si>
  <si>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</si>
  <si>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</si>
  <si>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</si>
  <si>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</si>
  <si>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</si>
  <si>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</si>
  <si>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</si>
  <si>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</si>
  <si>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</si>
  <si>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</si>
  <si>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</si>
  <si>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</si>
  <si>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</si>
  <si>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</si>
  <si>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</si>
  <si>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</si>
  <si>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</si>
  <si>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</si>
  <si>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</si>
  <si>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</si>
  <si>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</si>
  <si>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</si>
  <si>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</si>
  <si>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</si>
  <si>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</si>
  <si>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</si>
  <si>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</si>
  <si>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</si>
  <si>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</si>
  <si>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</si>
  <si>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</si>
  <si>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</si>
  <si>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</si>
  <si>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</si>
  <si>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</si>
  <si>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</si>
  <si>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</si>
  <si>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</si>
  <si>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</si>
  <si>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</si>
  <si>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</si>
  <si>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</si>
  <si>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</si>
  <si>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</si>
  <si>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</si>
  <si>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</si>
  <si>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</si>
  <si>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</si>
  <si>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</si>
  <si>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</si>
  <si>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</si>
  <si>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</si>
  <si>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</si>
  <si>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</si>
  <si>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</si>
  <si>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</si>
  <si>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</si>
  <si>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</si>
  <si>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</si>
  <si>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</si>
  <si>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</si>
  <si>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</si>
  <si>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</si>
  <si>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</si>
  <si>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</si>
  <si>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</si>
  <si>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</si>
  <si>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</si>
  <si>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</si>
  <si>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</si>
  <si>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</si>
  <si>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</si>
  <si>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</si>
  <si>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</si>
  <si>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</si>
  <si>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</si>
  <si>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</si>
  <si>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</si>
  <si>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</si>
  <si>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</si>
  <si>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</si>
  <si>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</si>
  <si>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</si>
  <si>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</si>
  <si>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</si>
  <si>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</si>
  <si>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</si>
  <si>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</si>
  <si>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</si>
  <si>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</si>
  <si>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</si>
  <si>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</si>
  <si>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</si>
  <si>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</si>
  <si>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</si>
  <si>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</si>
  <si>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</si>
  <si>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</si>
  <si>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</si>
  <si>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</si>
  <si>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</si>
  <si>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</si>
  <si>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</si>
  <si>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</si>
  <si>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</si>
  <si>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</si>
  <si>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</si>
  <si>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</si>
  <si>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</si>
  <si>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</si>
  <si>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</si>
  <si>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</si>
  <si>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</si>
  <si>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</si>
  <si>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</si>
  <si>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</si>
  <si>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</si>
  <si>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</si>
  <si>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</si>
  <si>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</si>
  <si>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</si>
  <si>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</si>
  <si>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</si>
  <si>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</si>
  <si>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</si>
  <si>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</si>
  <si>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</si>
  <si>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</si>
  <si>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</si>
  <si>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</si>
  <si>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</si>
  <si>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</si>
  <si>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</si>
  <si>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</si>
  <si>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</si>
  <si>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</si>
  <si>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</si>
  <si>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</si>
  <si>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</si>
  <si>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</si>
  <si>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</si>
  <si>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</si>
  <si>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</si>
  <si>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</si>
  <si>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</si>
  <si>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</si>
  <si>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</si>
  <si>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</si>
  <si>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</si>
  <si>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</si>
  <si>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</si>
  <si>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</si>
  <si>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</si>
  <si>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</si>
  <si>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</si>
  <si>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</si>
  <si>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</si>
  <si>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</si>
  <si>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</si>
  <si>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</si>
  <si>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</si>
  <si>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</si>
  <si>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</si>
  <si>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</si>
  <si>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</si>
  <si>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</si>
  <si>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</si>
  <si>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</si>
  <si>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</si>
  <si>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</si>
  <si>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</si>
  <si>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</si>
  <si>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</si>
  <si>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</si>
  <si>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</si>
  <si>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</si>
  <si>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</si>
  <si>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</si>
  <si>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</si>
  <si>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</si>
  <si>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</si>
  <si>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</si>
  <si>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</si>
  <si>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</si>
  <si>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</si>
  <si>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</si>
  <si>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</si>
  <si>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</si>
  <si>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</si>
  <si>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</si>
  <si>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</si>
  <si>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</si>
  <si>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</si>
  <si>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</si>
  <si>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</si>
  <si>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</si>
  <si>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</si>
  <si>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</si>
  <si>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</si>
  <si>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</si>
  <si>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</si>
  <si>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</si>
  <si>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</si>
  <si>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</si>
  <si>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</si>
  <si>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</si>
  <si>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</si>
  <si>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</si>
  <si>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</si>
  <si>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</si>
  <si>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</si>
  <si>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</si>
  <si>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</si>
  <si>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</si>
  <si>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</si>
  <si>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</si>
  <si>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</si>
  <si>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</si>
  <si>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</si>
  <si>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</si>
  <si>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</si>
  <si>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</si>
  <si>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</si>
  <si>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</si>
  <si>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</si>
  <si>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</si>
  <si>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</si>
  <si>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</si>
  <si>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</si>
  <si>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</si>
  <si>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</si>
  <si>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</si>
  <si>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</si>
  <si>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</si>
  <si>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</si>
  <si>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</si>
  <si>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</si>
  <si>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</si>
  <si>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</si>
  <si>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</si>
  <si>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</si>
  <si>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</si>
  <si>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</si>
  <si>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</si>
  <si>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</si>
  <si>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</si>
  <si>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</si>
  <si>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</si>
  <si>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</si>
  <si>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</si>
  <si>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</si>
  <si>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</si>
  <si>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</si>
  <si>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</si>
  <si>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</si>
  <si>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</si>
  <si>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</si>
  <si>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</si>
  <si>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</si>
  <si>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</si>
  <si>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</si>
  <si>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</si>
  <si>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</si>
  <si>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</si>
  <si>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</si>
  <si>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</si>
  <si>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</si>
  <si>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</si>
  <si>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</si>
  <si>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</si>
  <si>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</si>
  <si>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</si>
  <si>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</si>
  <si>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</si>
  <si>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</si>
  <si>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</si>
  <si>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</si>
  <si>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</si>
  <si>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</si>
  <si>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</si>
  <si>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</si>
  <si>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</si>
  <si>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</si>
  <si>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</si>
  <si>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</si>
  <si>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</si>
  <si>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</si>
  <si>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</si>
  <si>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</si>
  <si>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</si>
  <si>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</si>
  <si>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</si>
  <si>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</si>
  <si>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</si>
  <si>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</si>
  <si>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</si>
  <si>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</si>
  <si>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</si>
  <si>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</si>
  <si>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</si>
  <si>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</si>
  <si>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</si>
  <si>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</si>
  <si>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</si>
  <si>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</si>
  <si>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</si>
  <si>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</si>
  <si>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</si>
  <si>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</si>
  <si>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</si>
  <si>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</si>
  <si>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</si>
  <si>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</si>
  <si>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</si>
  <si>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</si>
  <si>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</si>
  <si>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</si>
  <si>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</si>
  <si>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</si>
  <si>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</si>
  <si>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</si>
  <si>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</si>
  <si>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</si>
  <si>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</si>
  <si>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</si>
  <si>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</si>
  <si>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</si>
  <si>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</si>
  <si>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</si>
  <si>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</si>
  <si>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</si>
  <si>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</si>
  <si>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</si>
  <si>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</si>
  <si>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</si>
  <si>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</si>
  <si>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</si>
  <si>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</si>
  <si>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</si>
  <si>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</si>
  <si>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</si>
  <si>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</si>
  <si>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</si>
  <si>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</si>
  <si>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</si>
  <si>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</si>
  <si>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</si>
  <si>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</si>
  <si>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</si>
  <si>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</si>
  <si>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</si>
  <si>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</si>
  <si>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</si>
  <si>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</si>
  <si>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</si>
  <si>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</si>
  <si>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</si>
  <si>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</si>
  <si>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</si>
  <si>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</si>
  <si>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</si>
  <si>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</si>
  <si>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</si>
  <si>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</si>
  <si>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</si>
  <si>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</si>
  <si>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</si>
  <si>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</si>
  <si>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</si>
  <si>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</si>
  <si>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</si>
  <si>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</si>
  <si>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</si>
  <si>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</si>
  <si>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</si>
  <si>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</si>
  <si>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</si>
  <si>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</si>
  <si>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</si>
  <si>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</si>
  <si>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</si>
  <si>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</si>
  <si>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</si>
  <si>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</si>
  <si>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</si>
  <si>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</si>
  <si>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</si>
  <si>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</si>
  <si>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</si>
  <si>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</si>
  <si>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</si>
  <si>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</si>
  <si>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</si>
  <si>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</si>
  <si>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</si>
  <si>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</si>
  <si>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</si>
  <si>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</si>
  <si>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</si>
  <si>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</si>
  <si>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</si>
  <si>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</si>
  <si>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</si>
  <si>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</si>
  <si>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</si>
  <si>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</si>
  <si>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</si>
  <si>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</si>
  <si>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</si>
  <si>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</si>
  <si>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</si>
  <si>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</si>
  <si>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</si>
  <si>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</si>
  <si>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</si>
  <si>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</si>
  <si>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</si>
  <si>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</si>
  <si>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</si>
  <si>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</si>
  <si>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</si>
  <si>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</si>
  <si>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</si>
  <si>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</si>
  <si>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</si>
  <si>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</si>
  <si>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</si>
  <si>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</si>
  <si>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</si>
  <si>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</si>
  <si>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</si>
  <si>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</si>
  <si>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</si>
  <si>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</si>
  <si>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</si>
  <si>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</si>
  <si>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</si>
  <si>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</si>
  <si>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</si>
  <si>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</si>
  <si>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</si>
  <si>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</si>
  <si>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</si>
  <si>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</si>
  <si>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</si>
  <si>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</si>
  <si>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</si>
  <si>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</si>
  <si>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</si>
  <si>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</si>
  <si>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</si>
  <si>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</si>
  <si>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</si>
  <si>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</si>
  <si>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</si>
  <si>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</si>
  <si>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</si>
  <si>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</si>
  <si>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</si>
  <si>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</si>
  <si>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</si>
  <si>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</si>
  <si>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</si>
  <si>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</si>
  <si>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</si>
  <si>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</si>
  <si>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</si>
  <si>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</si>
  <si>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</si>
  <si>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</si>
  <si>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</si>
  <si>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</si>
  <si>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</si>
  <si>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</si>
  <si>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</si>
  <si>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</si>
  <si>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</si>
  <si>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</si>
  <si>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</si>
  <si>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</si>
  <si>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</si>
  <si>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</si>
  <si>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</si>
  <si>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</si>
  <si>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</si>
  <si>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</si>
  <si>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</si>
  <si>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</si>
  <si>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</si>
  <si>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</si>
  <si>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</si>
  <si>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</si>
  <si>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</si>
  <si>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</si>
  <si>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</si>
  <si>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</si>
  <si>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</si>
  <si>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</si>
  <si>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</si>
  <si>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</si>
  <si>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</si>
  <si>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</si>
  <si>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</si>
  <si>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</si>
  <si>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</si>
  <si>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</si>
  <si>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</si>
  <si>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</si>
  <si>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</si>
  <si>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</si>
  <si>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</si>
  <si>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</si>
  <si>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</si>
  <si>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</si>
  <si>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</si>
  <si>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</si>
  <si>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</si>
  <si>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</si>
  <si>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</si>
  <si>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</si>
  <si>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</si>
  <si>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</si>
  <si>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</si>
  <si>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</si>
  <si>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</si>
  <si>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</si>
  <si>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</si>
  <si>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</si>
  <si>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</si>
  <si>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</si>
  <si>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</si>
  <si>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</si>
  <si>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</si>
  <si>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</si>
  <si>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</si>
  <si>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</si>
  <si>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</si>
  <si>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</si>
  <si>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</si>
  <si>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</si>
  <si>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</si>
  <si>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</si>
  <si>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</si>
  <si>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</si>
  <si>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</si>
  <si>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</si>
  <si>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</si>
  <si>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</si>
  <si>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</si>
  <si>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</si>
  <si>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</si>
  <si>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</si>
  <si>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</si>
  <si>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</si>
  <si>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</si>
  <si>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</si>
  <si>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</si>
  <si>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</si>
  <si>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</si>
  <si>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</si>
  <si>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</si>
  <si>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</si>
  <si>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</si>
  <si>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</si>
  <si>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</si>
  <si>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</si>
  <si>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</si>
  <si>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</si>
  <si>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</si>
  <si>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</si>
  <si>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</si>
  <si>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</si>
  <si>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</si>
  <si>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</si>
  <si>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</si>
  <si>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</si>
  <si>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</si>
  <si>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</si>
  <si>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</si>
  <si>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</si>
  <si>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</si>
  <si>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</si>
  <si>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</si>
  <si>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</si>
  <si>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</si>
  <si>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</si>
  <si>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</si>
  <si>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</si>
  <si>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</si>
  <si>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</si>
  <si>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</si>
  <si>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</si>
  <si>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</si>
  <si>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</si>
  <si>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</si>
  <si>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</si>
  <si>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</si>
  <si>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</si>
  <si>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</si>
  <si>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</si>
  <si>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</si>
  <si>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</si>
  <si>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</si>
  <si>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</si>
  <si>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</si>
  <si>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</si>
  <si>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</si>
  <si>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</si>
  <si>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</si>
  <si>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</si>
  <si>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</si>
  <si>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</si>
  <si>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</si>
  <si>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</si>
  <si>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</si>
  <si>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</si>
  <si>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</si>
  <si>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</si>
  <si>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</si>
  <si>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</si>
  <si>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</si>
  <si>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</si>
  <si>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</si>
  <si>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</si>
  <si>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</si>
  <si>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</si>
  <si>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</si>
  <si>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</si>
  <si>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</si>
  <si>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</si>
  <si>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</si>
  <si>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</si>
  <si>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</si>
  <si>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</si>
  <si>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</si>
  <si>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</si>
  <si>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</si>
  <si>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</si>
  <si>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</si>
  <si>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</si>
  <si>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</si>
  <si>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</si>
  <si>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</si>
  <si>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</si>
  <si>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</si>
  <si>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</si>
  <si>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</si>
  <si>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</si>
  <si>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</si>
  <si>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</si>
  <si>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</si>
  <si>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</si>
  <si>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</si>
  <si>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</si>
  <si>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</si>
  <si>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</si>
  <si>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</si>
  <si>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</si>
  <si>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</si>
  <si>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</si>
  <si>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</si>
  <si>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</si>
  <si>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</si>
  <si>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</si>
  <si>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</si>
  <si>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</si>
  <si>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</si>
  <si>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</si>
  <si>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</si>
  <si>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</si>
  <si>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</si>
  <si>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</si>
  <si>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</si>
  <si>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</si>
  <si>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</si>
  <si>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</si>
  <si>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</si>
  <si>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</si>
  <si>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</si>
  <si>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</si>
  <si>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</si>
  <si>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</si>
  <si>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</si>
  <si>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</si>
  <si>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</si>
  <si>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</si>
  <si>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</si>
  <si>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</si>
  <si>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</si>
  <si>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</si>
  <si>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</si>
  <si>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</si>
  <si>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</si>
  <si>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</si>
  <si>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</si>
  <si>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</si>
  <si>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</si>
  <si>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</si>
  <si>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</si>
  <si>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</si>
  <si>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</si>
  <si>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</si>
  <si>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</si>
  <si>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</si>
  <si>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</si>
  <si>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</si>
  <si>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</si>
  <si>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</si>
  <si>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</si>
  <si>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</si>
  <si>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</si>
  <si>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</si>
  <si>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</si>
  <si>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</si>
  <si>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</si>
  <si>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</si>
  <si>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</si>
  <si>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</si>
  <si>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</si>
  <si>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</si>
  <si>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</si>
  <si>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</si>
  <si>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</si>
  <si>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</si>
  <si>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</si>
  <si>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</si>
  <si>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</si>
  <si>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</si>
  <si>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</si>
  <si>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</si>
  <si>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</si>
  <si>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</si>
  <si>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</si>
  <si>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</si>
  <si>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</si>
  <si>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</si>
  <si>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</si>
  <si>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</si>
  <si>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</si>
  <si>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</si>
  <si>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</si>
  <si>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</si>
  <si>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</si>
  <si>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</si>
  <si>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</si>
  <si>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</si>
  <si>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</si>
  <si>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</si>
  <si>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</si>
  <si>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</si>
  <si>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</si>
  <si>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</si>
  <si>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</si>
  <si>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</si>
  <si>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</si>
  <si>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</si>
  <si>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</si>
  <si>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</si>
  <si>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</si>
  <si>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</si>
  <si>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</si>
  <si>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</si>
  <si>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</si>
  <si>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</si>
  <si>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</si>
  <si>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</si>
  <si>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</si>
  <si>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</si>
  <si>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</si>
  <si>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</si>
  <si>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</si>
  <si>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</si>
  <si>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</si>
  <si>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</si>
  <si>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</si>
  <si>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</si>
  <si>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</si>
  <si>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</si>
  <si>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</si>
  <si>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</si>
  <si>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</si>
  <si>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</si>
  <si>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</si>
  <si>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</si>
  <si>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</si>
  <si>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</si>
  <si>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</si>
  <si>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</si>
  <si>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</si>
  <si>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</si>
  <si>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</si>
  <si>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</si>
  <si>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</si>
  <si>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</si>
  <si>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</si>
  <si>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</si>
  <si>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</si>
  <si>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</si>
  <si>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</si>
  <si>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</si>
  <si>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</si>
  <si>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</si>
  <si>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</si>
  <si>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</si>
  <si>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</si>
  <si>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</si>
  <si>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</si>
  <si>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</si>
  <si>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</si>
  <si>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</si>
  <si>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</si>
  <si>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</si>
  <si>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</si>
  <si>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</si>
  <si>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</si>
  <si>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</si>
  <si>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</si>
  <si>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</si>
  <si>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</si>
  <si>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</si>
  <si>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</si>
  <si>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</si>
  <si>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</si>
  <si>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</si>
  <si>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</si>
  <si>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</si>
  <si>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</si>
  <si>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</si>
  <si>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</si>
  <si>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</si>
  <si>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</si>
  <si>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</si>
  <si>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</si>
  <si>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</si>
  <si>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</si>
  <si>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</si>
  <si>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</si>
  <si>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</si>
  <si>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</si>
  <si>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</si>
  <si>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</si>
  <si>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</si>
  <si>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</si>
  <si>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</si>
  <si>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</si>
  <si>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</si>
  <si>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</si>
  <si>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</si>
  <si>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</si>
  <si>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</si>
  <si>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</si>
  <si>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</si>
  <si>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</si>
  <si>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</si>
  <si>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</si>
  <si>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</si>
  <si>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</si>
  <si>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</si>
  <si>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</si>
  <si>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</si>
  <si>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</si>
  <si>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</si>
  <si>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</si>
  <si>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</si>
  <si>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</si>
  <si>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</si>
  <si>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</si>
  <si>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</si>
  <si>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</si>
  <si>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</si>
  <si>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</si>
  <si>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</si>
  <si>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</si>
  <si>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</si>
  <si>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</si>
  <si>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</si>
  <si>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</si>
  <si>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</si>
  <si>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</si>
  <si>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</si>
  <si>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</si>
  <si>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</si>
  <si>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</si>
  <si>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</si>
  <si>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</si>
  <si>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</si>
  <si>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</si>
  <si>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</si>
  <si>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</si>
  <si>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</si>
  <si>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</si>
  <si>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</si>
  <si>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</si>
  <si>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</si>
  <si>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</si>
  <si>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</si>
  <si>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</si>
  <si>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</si>
  <si>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</si>
  <si>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</si>
  <si>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</si>
  <si>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</si>
  <si>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</si>
  <si>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</si>
  <si>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</si>
  <si>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</si>
  <si>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</si>
  <si>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</si>
  <si>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</si>
  <si>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</si>
  <si>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</si>
  <si>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</si>
  <si>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</si>
  <si>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</si>
  <si>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</si>
  <si>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</si>
  <si>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</si>
  <si>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</si>
  <si>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</si>
  <si>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</si>
  <si>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</si>
  <si>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</si>
  <si>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</si>
  <si>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</si>
  <si>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</si>
  <si>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</si>
  <si>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</si>
  <si>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</si>
  <si>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</si>
  <si>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</si>
  <si>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</si>
  <si>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</si>
  <si>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</si>
  <si>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</si>
  <si>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</si>
  <si>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</si>
  <si>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</si>
  <si>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</si>
  <si>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</si>
  <si>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</si>
  <si>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</si>
  <si>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</si>
  <si>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</si>
  <si>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</si>
  <si>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</si>
  <si>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</si>
  <si>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</si>
  <si>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</si>
  <si>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</si>
  <si>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</si>
  <si>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</si>
  <si>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</si>
  <si>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</si>
  <si>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</si>
  <si>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</si>
  <si>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</si>
  <si>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</si>
  <si>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</si>
  <si>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</si>
  <si>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</si>
  <si>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</si>
  <si>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</si>
  <si>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</si>
  <si>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</si>
  <si>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</si>
  <si>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</si>
  <si>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</si>
  <si>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</si>
  <si>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</si>
  <si>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</si>
  <si>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</si>
  <si>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</si>
  <si>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</si>
  <si>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</si>
  <si>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</si>
  <si>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</si>
  <si>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</si>
  <si>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</si>
  <si>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</si>
  <si>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</si>
  <si>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</si>
  <si>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</si>
  <si>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</si>
  <si>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</si>
  <si>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</si>
  <si>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</si>
  <si>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</si>
  <si>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</si>
  <si>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</si>
  <si>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</si>
  <si>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</si>
  <si>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</si>
  <si>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</si>
  <si>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</si>
  <si>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</si>
  <si>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</si>
  <si>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</si>
  <si>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</si>
  <si>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</si>
  <si>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</si>
  <si>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</si>
  <si>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</si>
  <si>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</si>
  <si>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</si>
  <si>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</si>
  <si>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</si>
  <si>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</si>
  <si>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</si>
  <si>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</si>
  <si>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</si>
  <si>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</si>
  <si>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</si>
  <si>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</si>
  <si>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</si>
  <si>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</si>
  <si>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</si>
  <si>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</si>
  <si>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</si>
  <si>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</si>
  <si>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</si>
  <si>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</si>
  <si>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</si>
  <si>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</si>
  <si>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</si>
  <si>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</si>
  <si>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</si>
  <si>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</si>
  <si>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</si>
  <si>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</si>
  <si>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</si>
  <si>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</si>
  <si>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</si>
  <si>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</si>
  <si>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</si>
  <si>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</si>
  <si>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</si>
  <si>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</si>
  <si>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</si>
  <si>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</si>
  <si>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</si>
  <si>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</si>
  <si>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</si>
  <si>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</si>
  <si>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</si>
  <si>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</si>
  <si>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</si>
  <si>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</si>
  <si>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</si>
  <si>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</si>
  <si>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</si>
  <si>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</si>
  <si>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</si>
  <si>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</si>
  <si>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</si>
  <si>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</si>
  <si>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</si>
  <si>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</si>
  <si>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</si>
  <si>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</si>
  <si>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</si>
  <si>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</si>
  <si>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</si>
  <si>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</si>
  <si>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</si>
  <si>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</si>
  <si>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</si>
  <si>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</si>
  <si>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</si>
  <si>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</si>
  <si>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</si>
  <si>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</si>
  <si>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</si>
  <si>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</si>
  <si>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</si>
  <si>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</si>
  <si>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</si>
  <si>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</si>
  <si>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</si>
  <si>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</si>
  <si>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</si>
  <si>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</si>
  <si>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</si>
  <si>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</si>
  <si>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</si>
  <si>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</si>
  <si>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</si>
  <si>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</si>
  <si>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</si>
  <si>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</si>
  <si>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</si>
  <si>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</si>
  <si>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</si>
  <si>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</si>
  <si>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</si>
  <si>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</si>
  <si>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</si>
  <si>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</si>
  <si>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</si>
  <si>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</si>
  <si>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</si>
  <si>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</si>
  <si>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</si>
  <si>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</si>
  <si>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</si>
  <si>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</si>
  <si>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</si>
  <si>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</si>
  <si>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</si>
  <si>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</si>
  <si>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</si>
  <si>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</si>
  <si>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</si>
  <si>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</si>
  <si>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</si>
  <si>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</si>
  <si>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</si>
  <si>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</si>
  <si>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</si>
  <si>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</si>
  <si>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</si>
  <si>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</si>
  <si>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</si>
  <si>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</si>
  <si>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</si>
  <si>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</si>
  <si>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</si>
  <si>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</si>
  <si>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</si>
  <si>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</si>
  <si>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</si>
  <si>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</si>
  <si>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</si>
  <si>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</si>
  <si>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</si>
  <si>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</si>
  <si>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</si>
  <si>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</si>
  <si>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</si>
  <si>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</si>
  <si>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</si>
  <si>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</si>
  <si>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</si>
  <si>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</si>
  <si>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</si>
  <si>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</si>
  <si>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</si>
  <si>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</si>
  <si>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</si>
  <si>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</si>
  <si>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</si>
  <si>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</si>
  <si>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</si>
  <si>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</si>
  <si>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</si>
  <si>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</si>
  <si>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</si>
  <si>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</si>
  <si>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</si>
  <si>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</si>
  <si>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</si>
  <si>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</si>
  <si>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</si>
  <si>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</si>
  <si>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</si>
  <si>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</si>
  <si>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</si>
  <si>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</si>
  <si>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</si>
  <si>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</si>
  <si>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</si>
  <si>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</si>
  <si>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</si>
  <si>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</si>
  <si>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</si>
  <si>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</si>
  <si>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</si>
  <si>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</si>
  <si>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</si>
  <si>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</si>
  <si>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</si>
  <si>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</si>
  <si>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</si>
  <si>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</si>
  <si>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</si>
  <si>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</si>
  <si>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</si>
  <si>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</si>
  <si>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</si>
  <si>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</si>
  <si>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</si>
  <si>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</si>
  <si>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</si>
  <si>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</si>
  <si>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</si>
  <si>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</si>
  <si>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</si>
  <si>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</si>
  <si>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</si>
  <si>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</si>
  <si>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</si>
  <si>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</si>
  <si>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</si>
  <si>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</si>
  <si>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</si>
  <si>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</si>
  <si>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</si>
  <si>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</si>
  <si>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</si>
  <si>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</si>
  <si>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</si>
  <si>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</si>
  <si>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</si>
  <si>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</si>
  <si>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</si>
  <si>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</si>
  <si>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</si>
  <si>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</si>
  <si>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</si>
  <si>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</si>
  <si>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</si>
  <si>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</si>
  <si>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</si>
  <si>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</si>
  <si>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</si>
  <si>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</si>
  <si>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</si>
  <si>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</si>
  <si>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</si>
  <si>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</si>
  <si>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</si>
  <si>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</si>
  <si>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</si>
  <si>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</si>
  <si>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</si>
  <si>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</si>
  <si>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</si>
  <si>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</si>
  <si>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</si>
  <si>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</si>
  <si>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</si>
  <si>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</si>
  <si>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</si>
  <si>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</si>
  <si>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</si>
  <si>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</si>
  <si>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</si>
  <si>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</si>
  <si>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</si>
  <si>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</si>
  <si>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</si>
  <si>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</si>
  <si>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</si>
  <si>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</si>
  <si>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</si>
  <si>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</si>
  <si>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</si>
  <si>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</si>
  <si>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</si>
  <si>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</si>
  <si>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</si>
  <si>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</si>
  <si>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</si>
  <si>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</si>
  <si>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</si>
  <si>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</si>
  <si>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</si>
  <si>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</si>
  <si>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</si>
  <si>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</si>
  <si>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</si>
  <si>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</si>
  <si>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</si>
  <si>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</si>
  <si>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</si>
  <si>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</si>
  <si>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</si>
  <si>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</si>
  <si>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</si>
  <si>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</si>
  <si>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</si>
  <si>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</si>
  <si>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</si>
  <si>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</si>
  <si>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</si>
  <si>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</si>
  <si>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</si>
  <si>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</si>
  <si>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</si>
  <si>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</si>
  <si>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</si>
  <si>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</si>
  <si>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</si>
  <si>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</si>
  <si>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</si>
  <si>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</si>
  <si>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</si>
  <si>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</si>
  <si>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</si>
  <si>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</si>
  <si>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</si>
  <si>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</si>
  <si>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</si>
  <si>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</si>
  <si>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</si>
  <si>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</si>
  <si>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</si>
  <si>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</si>
  <si>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</si>
  <si>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</si>
  <si>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</si>
  <si>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</si>
  <si>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</si>
  <si>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</si>
  <si>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</si>
  <si>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</si>
  <si>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</si>
  <si>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</si>
  <si>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</si>
  <si>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</si>
  <si>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</si>
  <si>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</si>
  <si>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</si>
  <si>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</si>
  <si>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</si>
  <si>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</si>
  <si>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</si>
  <si>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</si>
  <si>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</si>
  <si>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</si>
  <si>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</si>
  <si>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</si>
  <si>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</si>
  <si>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</si>
  <si>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</si>
  <si>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</si>
  <si>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</si>
  <si>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</si>
  <si>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</si>
  <si>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</si>
  <si>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</si>
  <si>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</si>
  <si>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</si>
  <si>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</si>
  <si>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</si>
  <si>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</si>
  <si>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</si>
  <si>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</si>
  <si>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</si>
  <si>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</si>
  <si>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</si>
  <si>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</si>
  <si>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</si>
  <si>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</si>
  <si>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</si>
  <si>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</si>
  <si>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</si>
  <si>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</si>
  <si>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</si>
  <si>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</si>
  <si>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</si>
  <si>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</si>
  <si>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</si>
  <si>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</si>
  <si>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</si>
  <si>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</si>
  <si>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</si>
  <si>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</si>
  <si>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</si>
  <si>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</si>
  <si>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</si>
  <si>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</si>
  <si>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</si>
  <si>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</si>
  <si>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</si>
  <si>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</si>
  <si>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</si>
  <si>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</si>
  <si>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</si>
  <si>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</si>
  <si>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</si>
  <si>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</si>
  <si>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</si>
  <si>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</si>
  <si>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</si>
  <si>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</si>
  <si>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</si>
  <si>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</si>
  <si>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</si>
  <si>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</si>
  <si>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</si>
  <si>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</si>
  <si>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</si>
  <si>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</si>
  <si>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</si>
  <si>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</si>
  <si>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</si>
  <si>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</si>
  <si>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</si>
  <si>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</si>
  <si>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</si>
  <si>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</si>
  <si>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</si>
  <si>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</si>
  <si>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</si>
  <si>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</si>
  <si>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</si>
  <si>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</si>
  <si>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</si>
  <si>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</si>
  <si>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</si>
  <si>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</si>
  <si>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</si>
  <si>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</si>
  <si>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</si>
  <si>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</si>
  <si>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</si>
  <si>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</si>
  <si>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</si>
  <si>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</si>
  <si>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</si>
  <si>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</si>
  <si>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</si>
  <si>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</si>
  <si>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</si>
  <si>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</si>
  <si>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</si>
  <si>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</si>
  <si>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</si>
  <si>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</si>
  <si>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</si>
  <si>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</si>
  <si>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</si>
  <si>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</si>
  <si>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</si>
  <si>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</si>
  <si>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</si>
  <si>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</si>
  <si>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</si>
  <si>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</si>
  <si>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</si>
  <si>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</si>
  <si>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</si>
  <si>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</si>
  <si>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</si>
  <si>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</si>
  <si>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</si>
  <si>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</si>
  <si>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</si>
  <si>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</si>
  <si>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</si>
  <si>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</si>
  <si>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</si>
  <si>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</si>
  <si>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</si>
  <si>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</si>
  <si>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</si>
  <si>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</si>
  <si>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</si>
  <si>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</si>
  <si>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</si>
  <si>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</si>
  <si>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</si>
  <si>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</si>
  <si>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</si>
  <si>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</si>
  <si>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</si>
  <si>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</si>
  <si>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</si>
  <si>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</si>
  <si>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</si>
  <si>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</si>
  <si>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</si>
  <si>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</si>
  <si>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</si>
  <si>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</si>
  <si>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</si>
  <si>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</si>
  <si>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</si>
  <si>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</si>
  <si>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</si>
  <si>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</si>
  <si>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</si>
  <si>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</si>
  <si>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</si>
  <si>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</si>
  <si>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</si>
  <si>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</si>
  <si>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</si>
  <si>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</si>
  <si>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</si>
  <si>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</si>
  <si>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</si>
  <si>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</si>
  <si>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</si>
  <si>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</si>
  <si>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</si>
  <si>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</si>
  <si>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</si>
  <si>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</si>
  <si>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</si>
  <si>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</si>
  <si>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</si>
  <si>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</si>
  <si>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</si>
  <si>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</si>
  <si>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</si>
  <si>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</si>
  <si>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</si>
  <si>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</si>
  <si>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</si>
  <si>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</si>
  <si>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</si>
  <si>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</si>
  <si>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</si>
  <si>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</si>
  <si>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</si>
  <si>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</si>
  <si>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</si>
  <si>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</si>
  <si>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</si>
  <si>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</si>
  <si>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</si>
  <si>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</si>
  <si>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</si>
  <si>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</si>
  <si>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</si>
  <si>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</si>
  <si>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</si>
  <si>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</si>
  <si>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</si>
  <si>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</si>
  <si>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</si>
  <si>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</si>
  <si>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</si>
  <si>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</si>
  <si>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</si>
  <si>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</si>
  <si>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</si>
  <si>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</si>
  <si>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</si>
  <si>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</si>
  <si>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</si>
  <si>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</si>
  <si>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</si>
  <si>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</si>
  <si>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</si>
  <si>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</si>
  <si>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</si>
  <si>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</si>
  <si>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</si>
  <si>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</si>
  <si>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</si>
  <si>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</si>
  <si>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</si>
  <si>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</si>
  <si>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</si>
  <si>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</si>
  <si>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</si>
  <si>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</si>
  <si>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</si>
  <si>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</si>
  <si>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</si>
  <si>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</si>
  <si>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</si>
  <si>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</si>
  <si>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</si>
  <si>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</si>
  <si>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</si>
  <si>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</si>
  <si>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</si>
  <si>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</si>
  <si>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</si>
  <si>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</si>
  <si>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</si>
  <si>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</si>
  <si>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</si>
  <si>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</si>
  <si>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</si>
  <si>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</si>
  <si>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</si>
  <si>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</si>
  <si>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</si>
  <si>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</si>
  <si>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</si>
  <si>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</si>
  <si>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</si>
  <si>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</si>
  <si>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</si>
  <si>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</si>
  <si>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</si>
  <si>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</si>
  <si>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</si>
  <si>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</si>
  <si>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</si>
  <si>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</si>
  <si>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</si>
  <si>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</si>
  <si>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</si>
  <si>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</si>
  <si>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</si>
  <si>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</si>
  <si>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</si>
  <si>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</si>
  <si>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</si>
  <si>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</si>
  <si>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</si>
  <si>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</si>
  <si>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</si>
  <si>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</si>
  <si>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</si>
  <si>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</si>
  <si>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</si>
  <si>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</si>
  <si>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</si>
  <si>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</si>
  <si>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</si>
  <si>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</si>
  <si>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</si>
  <si>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</si>
  <si>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</si>
  <si>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</si>
  <si>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</si>
  <si>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</si>
  <si>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</si>
  <si>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</si>
  <si>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</si>
  <si>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</si>
  <si>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</si>
  <si>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</si>
  <si>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</si>
  <si>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</si>
  <si>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</si>
  <si>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</si>
  <si>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</si>
  <si>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</si>
  <si>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</si>
  <si>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</si>
  <si>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</si>
  <si>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</si>
  <si>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</si>
  <si>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</si>
  <si>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</si>
  <si>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</si>
  <si>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</si>
  <si>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</si>
  <si>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</si>
  <si>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</si>
  <si>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</si>
  <si>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</si>
  <si>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</si>
  <si>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</si>
  <si>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</si>
  <si>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</si>
  <si>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</si>
  <si>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</si>
  <si>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</si>
  <si>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</si>
  <si>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</si>
  <si>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</si>
  <si>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</si>
  <si>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</si>
  <si>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</si>
  <si>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</si>
  <si>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</si>
  <si>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</si>
  <si>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</si>
  <si>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</si>
  <si>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</si>
  <si>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</si>
  <si>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</si>
  <si>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</si>
  <si>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</si>
  <si>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</si>
  <si>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</si>
  <si>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</si>
  <si>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</si>
  <si>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</si>
  <si>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</si>
  <si>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</si>
  <si>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</si>
  <si>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</si>
  <si>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</si>
  <si>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</si>
  <si>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</si>
  <si>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</si>
  <si>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</si>
  <si>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</si>
  <si>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</si>
  <si>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</si>
  <si>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</si>
  <si>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</si>
  <si>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</si>
  <si>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</si>
  <si>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</si>
  <si>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</si>
  <si>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</si>
  <si>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</si>
  <si>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</si>
  <si>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</si>
  <si>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</si>
  <si>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</si>
  <si>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</si>
  <si>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</si>
  <si>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</si>
  <si>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</si>
  <si>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</si>
  <si>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</si>
  <si>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</si>
  <si>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</si>
  <si>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</si>
  <si>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</si>
  <si>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</si>
  <si>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</si>
  <si>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</si>
  <si>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</si>
  <si>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</si>
  <si>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</si>
  <si>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</si>
  <si>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</si>
  <si>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</si>
  <si>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</si>
  <si>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</si>
  <si>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</si>
  <si>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</si>
  <si>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</si>
  <si>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</si>
  <si>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</si>
  <si>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</si>
  <si>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</si>
  <si>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</si>
  <si>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</si>
  <si>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</si>
  <si>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</si>
  <si>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</si>
  <si>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</si>
  <si>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</si>
  <si>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</si>
  <si>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</si>
  <si>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</si>
  <si>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</si>
  <si>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</si>
  <si>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</si>
  <si>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</si>
  <si>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</si>
  <si>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</si>
  <si>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</si>
  <si>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</si>
  <si>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</si>
  <si>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</si>
  <si>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</si>
  <si>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</si>
  <si>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</si>
  <si>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</si>
  <si>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</si>
  <si>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</si>
  <si>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</si>
  <si>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</si>
  <si>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</si>
  <si>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</si>
  <si>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</si>
  <si>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</si>
  <si>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</si>
  <si>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</si>
  <si>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</si>
  <si>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</si>
  <si>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</si>
  <si>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</si>
  <si>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</si>
  <si>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</si>
  <si>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</si>
  <si>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</si>
  <si>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</si>
  <si>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</si>
  <si>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</si>
  <si>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</si>
  <si>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</si>
  <si>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</si>
  <si>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</si>
  <si>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</si>
  <si>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</si>
  <si>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</si>
  <si>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</si>
  <si>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</si>
  <si>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</si>
  <si>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</si>
  <si>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</si>
  <si>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</si>
  <si>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</si>
  <si>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</si>
  <si>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</si>
  <si>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</si>
  <si>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</si>
  <si>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</si>
  <si>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</si>
  <si>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</si>
  <si>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</si>
  <si>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</si>
  <si>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</si>
  <si>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</si>
  <si>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</si>
  <si>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</si>
  <si>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</si>
  <si>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</si>
  <si>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</si>
  <si>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</si>
  <si>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</si>
  <si>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</si>
  <si>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</si>
  <si>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</si>
  <si>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</si>
  <si>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</si>
  <si>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</si>
  <si>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</si>
  <si>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</si>
  <si>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</si>
  <si>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</si>
  <si>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</si>
  <si>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</si>
  <si>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</si>
  <si>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</si>
  <si>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</si>
  <si>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</si>
  <si>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</si>
  <si>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</si>
  <si>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</si>
  <si>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</si>
  <si>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</si>
  <si>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</si>
  <si>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</si>
  <si>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</si>
  <si>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</si>
  <si>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</si>
  <si>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</si>
  <si>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</si>
  <si>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</si>
  <si>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</si>
  <si>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</si>
  <si>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</si>
  <si>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</si>
  <si>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</si>
  <si>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</si>
  <si>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</si>
  <si>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</si>
  <si>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</si>
  <si>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</si>
  <si>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</si>
  <si>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</si>
  <si>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</si>
  <si>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</si>
  <si>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</si>
  <si>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</si>
  <si>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</si>
  <si>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</si>
  <si>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</si>
  <si>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</si>
  <si>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</si>
  <si>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</si>
  <si>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</si>
  <si>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</si>
  <si>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</si>
  <si>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</si>
  <si>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</si>
  <si>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</si>
  <si>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</si>
  <si>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</si>
  <si>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</si>
  <si>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</si>
  <si>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</si>
  <si>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</si>
  <si>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</si>
  <si>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</si>
  <si>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</si>
  <si>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</si>
  <si>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</si>
  <si>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</si>
  <si>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</si>
  <si>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</si>
  <si>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</si>
  <si>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</si>
  <si>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</si>
  <si>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</si>
  <si>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</si>
  <si>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</si>
  <si>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</si>
  <si>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</si>
  <si>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</si>
  <si>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</si>
  <si>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</si>
  <si>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</si>
  <si>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</si>
  <si>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</si>
  <si>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</si>
  <si>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</si>
  <si>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</si>
  <si>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</si>
  <si>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</si>
  <si>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</si>
  <si>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</si>
  <si>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</si>
  <si>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</si>
  <si>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</si>
  <si>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</si>
  <si>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</si>
  <si>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</si>
  <si>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</si>
  <si>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</si>
  <si>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</si>
  <si>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</si>
  <si>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</si>
  <si>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</si>
  <si>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</si>
  <si>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</si>
  <si>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</si>
  <si>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</si>
  <si>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</si>
  <si>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</si>
  <si>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</si>
  <si>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</si>
  <si>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</si>
  <si>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</si>
  <si>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</si>
  <si>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</si>
  <si>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</si>
  <si>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</si>
  <si>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</si>
  <si>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</si>
  <si>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</si>
  <si>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</si>
  <si>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</si>
  <si>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</si>
  <si>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</si>
  <si>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</si>
  <si>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</si>
  <si>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</si>
  <si>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</si>
  <si>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</si>
  <si>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</si>
  <si>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</si>
  <si>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</si>
  <si>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</si>
  <si>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</si>
  <si>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</si>
  <si>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</si>
  <si>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</si>
  <si>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</si>
  <si>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</si>
  <si>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</si>
  <si>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</si>
  <si>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</si>
  <si>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</si>
  <si>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</si>
  <si>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</si>
  <si>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</si>
  <si>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</si>
  <si>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</si>
  <si>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</si>
  <si>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</si>
  <si>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</si>
  <si>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</si>
  <si>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</si>
  <si>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</si>
  <si>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</si>
  <si>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</si>
  <si>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</si>
  <si>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</si>
  <si>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</si>
  <si>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</si>
  <si>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</si>
  <si>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</si>
  <si>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</si>
  <si>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</si>
  <si>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</si>
  <si>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</si>
  <si>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</si>
  <si>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</si>
  <si>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</si>
  <si>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</si>
  <si>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</si>
  <si>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</si>
  <si>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</si>
  <si>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</si>
  <si>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</si>
  <si>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</si>
  <si>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</si>
  <si>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</si>
  <si>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</si>
  <si>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</si>
  <si>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</si>
  <si>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</si>
  <si>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</si>
  <si>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</si>
  <si>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</si>
  <si>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</si>
  <si>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</si>
  <si>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</si>
  <si>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</si>
  <si>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</si>
  <si>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</si>
  <si>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</si>
  <si>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</si>
  <si>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</si>
  <si>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</si>
  <si>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</si>
  <si>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</si>
  <si>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</si>
  <si>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</si>
  <si>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</si>
  <si>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</si>
  <si>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</si>
  <si>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</si>
  <si>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</si>
  <si>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</si>
  <si>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</si>
  <si>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</si>
  <si>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</si>
  <si>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</si>
  <si>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</si>
  <si>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</si>
  <si>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</si>
  <si>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</si>
  <si>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</si>
  <si>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</si>
  <si>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</si>
  <si>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</si>
  <si>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</si>
  <si>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</si>
  <si>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</si>
  <si>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</si>
  <si>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</si>
  <si>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</si>
  <si>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</si>
  <si>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</si>
  <si>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</si>
  <si>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</si>
  <si>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</si>
  <si>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</si>
  <si>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</si>
  <si>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</si>
  <si>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</si>
  <si>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</si>
  <si>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</si>
  <si>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</si>
  <si>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</si>
  <si>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</si>
  <si>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</si>
  <si>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</si>
  <si>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</si>
  <si>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</si>
  <si>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</si>
  <si>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</si>
  <si>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</si>
  <si>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</si>
  <si>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</si>
  <si>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</si>
  <si>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</si>
  <si>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</si>
  <si>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</si>
  <si>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</si>
  <si>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</si>
  <si>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</si>
  <si>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</si>
  <si>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</si>
  <si>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</si>
  <si>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</si>
  <si>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</si>
  <si>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</si>
  <si>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</si>
  <si>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</si>
  <si>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</si>
  <si>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</si>
  <si>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</si>
  <si>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</si>
  <si>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</si>
  <si>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</si>
  <si>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</si>
  <si>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</si>
  <si>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</si>
  <si>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</si>
  <si>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</si>
  <si>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</si>
  <si>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</si>
  <si>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</si>
  <si>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</si>
  <si>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</si>
  <si>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</si>
  <si>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</si>
  <si>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</si>
  <si>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</si>
  <si>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</si>
  <si>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</si>
  <si>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</si>
  <si>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</si>
  <si>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</si>
  <si>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</si>
  <si>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</si>
  <si>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</si>
  <si>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</si>
  <si>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</si>
  <si>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</si>
  <si>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</si>
  <si>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</si>
  <si>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</si>
  <si>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</si>
  <si>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</si>
  <si>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</si>
  <si>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</si>
  <si>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</si>
  <si>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</si>
  <si>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</si>
  <si>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</si>
  <si>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</si>
  <si>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</si>
  <si>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</si>
  <si>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</si>
  <si>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</si>
  <si>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</si>
  <si>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</si>
  <si>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</si>
  <si>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</si>
  <si>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</si>
  <si>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</si>
  <si>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</si>
  <si>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</si>
  <si>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</si>
  <si>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</si>
  <si>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</si>
  <si>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</si>
  <si>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</si>
  <si>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</si>
  <si>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</si>
  <si>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</si>
  <si>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</si>
  <si>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</si>
  <si>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</si>
  <si>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</si>
  <si>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</si>
  <si>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</si>
  <si>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</si>
  <si>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</si>
  <si>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</si>
  <si>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</si>
  <si>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</si>
  <si>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</si>
  <si>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</si>
  <si>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</si>
  <si>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</si>
  <si>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</si>
  <si>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</si>
  <si>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</si>
  <si>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</si>
  <si>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</si>
  <si>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</si>
  <si>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</si>
  <si>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</si>
  <si>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</si>
  <si>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</si>
  <si>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</si>
  <si>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</si>
  <si>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</si>
  <si>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</si>
  <si>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</si>
  <si>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</si>
  <si>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</si>
  <si>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</si>
  <si>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</si>
  <si>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</si>
  <si>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</si>
  <si>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</si>
  <si>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</si>
  <si>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</si>
  <si>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</si>
  <si>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</si>
  <si>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</si>
  <si>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</si>
  <si>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</si>
  <si>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</si>
  <si>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</si>
  <si>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</si>
  <si>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</si>
  <si>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</si>
  <si>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</si>
  <si>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</si>
  <si>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</si>
  <si>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</si>
  <si>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</si>
  <si>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</si>
  <si>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</si>
  <si>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</si>
  <si>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</si>
  <si>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</si>
  <si>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</si>
  <si>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</si>
  <si>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</si>
  <si>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</si>
  <si>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</si>
  <si>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</si>
  <si>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</si>
  <si>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</si>
  <si>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</si>
  <si>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</si>
  <si>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</si>
  <si>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</si>
  <si>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</si>
  <si>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</si>
  <si>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</si>
  <si>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</si>
  <si>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</si>
  <si>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</si>
  <si>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</si>
  <si>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</si>
  <si>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</si>
  <si>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</si>
  <si>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</si>
  <si>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</si>
  <si>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</si>
  <si>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</si>
  <si>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</si>
  <si>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</si>
  <si>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</si>
  <si>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</si>
  <si>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</si>
  <si>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</si>
  <si>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</si>
  <si>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</si>
  <si>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</si>
  <si>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</si>
  <si>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</si>
  <si>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</si>
  <si>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</si>
  <si>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</si>
  <si>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</si>
  <si>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</si>
  <si>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</si>
  <si>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</si>
  <si>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</si>
  <si>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</si>
  <si>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</si>
  <si>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</si>
  <si>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</si>
  <si>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</si>
  <si>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</si>
  <si>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</si>
  <si>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</si>
  <si>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</si>
  <si>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</si>
  <si>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</si>
  <si>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</si>
  <si>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</si>
  <si>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</si>
  <si>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</si>
  <si>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</si>
  <si>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</si>
  <si>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</si>
  <si>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</si>
  <si>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</si>
  <si>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</si>
  <si>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</si>
  <si>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</si>
  <si>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</si>
  <si>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</si>
  <si>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</si>
  <si>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</si>
  <si>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</si>
  <si>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</si>
  <si>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</si>
  <si>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</si>
  <si>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</si>
  <si>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</si>
  <si>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</si>
  <si>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</si>
  <si>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</si>
  <si>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</si>
  <si>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</si>
  <si>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</si>
  <si>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</si>
  <si>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</si>
  <si>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</si>
  <si>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</si>
  <si>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</si>
  <si>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</si>
  <si>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</si>
  <si>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</si>
  <si>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</si>
  <si>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</si>
  <si>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</si>
  <si>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</si>
  <si>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</si>
  <si>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</si>
  <si>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</si>
  <si>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</si>
  <si>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</si>
  <si>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</si>
  <si>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</si>
  <si>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</si>
  <si>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</si>
  <si>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</si>
  <si>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</si>
  <si>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</si>
  <si>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</si>
  <si>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</si>
  <si>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</si>
  <si>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</si>
  <si>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</si>
  <si>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</si>
  <si>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</si>
  <si>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</si>
  <si>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</si>
  <si>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</si>
  <si>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</si>
  <si>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</si>
  <si>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</si>
  <si>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</si>
  <si>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</si>
  <si>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</si>
  <si>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</si>
  <si>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</si>
  <si>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</si>
  <si>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</si>
  <si>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</si>
  <si>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</si>
  <si>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</si>
  <si>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</si>
  <si>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</si>
  <si>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</si>
  <si>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</si>
  <si>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</si>
  <si>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</si>
  <si>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</si>
  <si>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</si>
  <si>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</si>
  <si>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</si>
  <si>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</si>
  <si>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</si>
  <si>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</si>
  <si>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</si>
  <si>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</si>
  <si>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</si>
  <si>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</si>
  <si>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</si>
  <si>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</si>
  <si>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</si>
  <si>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</si>
  <si>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</si>
  <si>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</si>
  <si>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</si>
  <si>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</si>
  <si>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</si>
  <si>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</si>
  <si>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</si>
  <si>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</si>
  <si>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</si>
  <si>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</si>
  <si>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</si>
  <si>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</si>
  <si>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</si>
  <si>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</si>
  <si>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</si>
  <si>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</si>
  <si>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</si>
  <si>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</si>
  <si>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</si>
  <si>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</si>
  <si>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</si>
  <si>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</si>
  <si>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</si>
  <si>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</si>
  <si>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</si>
  <si>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</si>
  <si>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</si>
  <si>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</si>
  <si>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</si>
  <si>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</si>
  <si>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</si>
  <si>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</si>
  <si>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</si>
  <si>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</si>
  <si>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</si>
  <si>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</si>
  <si>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</si>
  <si>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</si>
  <si>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</si>
  <si>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</si>
  <si>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</si>
  <si>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</si>
  <si>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</si>
  <si>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</si>
  <si>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</si>
  <si>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</si>
  <si>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</si>
  <si>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</si>
  <si>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</si>
  <si>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</si>
  <si>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</si>
  <si>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</si>
  <si>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</si>
  <si>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</si>
  <si>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</si>
  <si>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</si>
  <si>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</si>
  <si>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</si>
  <si>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</si>
  <si>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</si>
  <si>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</si>
  <si>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</si>
  <si>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</si>
  <si>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</si>
  <si>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</si>
  <si>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</si>
  <si>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</si>
  <si>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</si>
  <si>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</si>
  <si>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</si>
  <si>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</si>
  <si>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</si>
  <si>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</si>
  <si>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</si>
  <si>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</si>
  <si>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</si>
  <si>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</si>
  <si>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</si>
  <si>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</si>
  <si>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</si>
  <si>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</si>
  <si>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</si>
  <si>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</si>
  <si>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</si>
  <si>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</si>
  <si>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</si>
  <si>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</si>
  <si>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</si>
  <si>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</si>
  <si>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</si>
  <si>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</si>
  <si>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</si>
  <si>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</si>
  <si>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</si>
  <si>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</si>
  <si>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</si>
  <si>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</si>
  <si>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</si>
  <si>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</si>
  <si>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</si>
  <si>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</si>
  <si>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</si>
  <si>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</si>
  <si>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</si>
  <si>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</si>
  <si>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</si>
  <si>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</si>
  <si>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</si>
  <si>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</si>
  <si>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</si>
  <si>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</si>
  <si>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</si>
  <si>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</si>
  <si>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</si>
  <si>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</si>
  <si>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</si>
  <si>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</si>
  <si>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</si>
  <si>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</si>
  <si>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</si>
  <si>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</si>
  <si>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</si>
  <si>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</si>
  <si>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</si>
  <si>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</si>
  <si>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</si>
  <si>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</si>
  <si>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</si>
  <si>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</si>
  <si>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</si>
  <si>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</si>
  <si>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</si>
  <si>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</si>
  <si>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</si>
  <si>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</si>
  <si>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</si>
  <si>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</si>
  <si>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</si>
  <si>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</si>
  <si>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</si>
  <si>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</si>
  <si>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</si>
  <si>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</si>
  <si>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</si>
  <si>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</si>
  <si>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</si>
  <si>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</si>
  <si>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</si>
  <si>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</si>
  <si>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</si>
  <si>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</si>
  <si>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</si>
  <si>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</si>
  <si>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</si>
  <si>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</si>
  <si>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</si>
  <si>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</si>
  <si>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</si>
  <si>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</si>
  <si>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</si>
  <si>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</si>
  <si>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</si>
  <si>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</si>
  <si>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</si>
  <si>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</si>
  <si>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</si>
  <si>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</si>
  <si>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</si>
  <si>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</si>
  <si>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</si>
  <si>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</si>
  <si>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</si>
  <si>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</si>
  <si>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</si>
  <si>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</si>
  <si>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</si>
  <si>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</si>
  <si>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</si>
  <si>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</si>
  <si>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</si>
  <si>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</si>
  <si>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</si>
  <si>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</si>
  <si>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</si>
  <si>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</si>
  <si>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</si>
  <si>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</si>
  <si>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</si>
  <si>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</si>
  <si>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</si>
  <si>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</si>
  <si>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</si>
  <si>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</si>
  <si>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</si>
  <si>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</si>
  <si>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</si>
  <si>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</si>
  <si>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</si>
  <si>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</si>
  <si>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</si>
  <si>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</si>
  <si>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</si>
  <si>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</si>
  <si>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</si>
  <si>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</si>
  <si>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</si>
  <si>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</si>
  <si>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</si>
  <si>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</si>
  <si>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</si>
  <si>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</si>
  <si>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</si>
  <si>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</si>
  <si>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</si>
  <si>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</si>
  <si>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</si>
  <si>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</si>
  <si>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</si>
  <si>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</si>
  <si>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</si>
  <si>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</si>
  <si>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</si>
  <si>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</si>
  <si>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</si>
  <si>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</si>
  <si>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</si>
  <si>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</si>
  <si>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</si>
  <si>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</si>
  <si>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</si>
  <si>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</si>
  <si>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</si>
  <si>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</si>
  <si>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</si>
  <si>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</si>
  <si>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</si>
  <si>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</si>
  <si>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</si>
  <si>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</si>
  <si>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</si>
  <si>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</si>
  <si>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</si>
  <si>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</si>
  <si>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</si>
  <si>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</si>
  <si>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</si>
  <si>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</si>
  <si>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</si>
  <si>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</si>
  <si>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</si>
  <si>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</si>
  <si>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</si>
  <si>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</si>
  <si>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</si>
  <si>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</si>
  <si>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</si>
  <si>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</si>
  <si>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</si>
  <si>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</si>
  <si>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</si>
  <si>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</si>
  <si>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</si>
  <si>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</si>
  <si>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</si>
  <si>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</si>
  <si>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</si>
  <si>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</si>
  <si>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</si>
  <si>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</si>
  <si>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</si>
  <si>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</si>
  <si>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</si>
  <si>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</si>
  <si>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</si>
  <si>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</si>
  <si>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</si>
  <si>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</si>
  <si>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</si>
  <si>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</si>
  <si>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</si>
  <si>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</si>
  <si>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</si>
  <si>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</si>
  <si>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</si>
  <si>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</si>
  <si>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</si>
  <si>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</si>
  <si>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</si>
  <si>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</si>
  <si>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</si>
  <si>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</si>
  <si>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</si>
  <si>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</si>
  <si>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</si>
  <si>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</si>
  <si>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</si>
  <si>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</si>
  <si>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</si>
  <si>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</si>
  <si>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</si>
  <si>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</si>
  <si>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</si>
  <si>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</si>
  <si>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</si>
  <si>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</si>
  <si>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</si>
  <si>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</si>
  <si>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</si>
  <si>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</si>
  <si>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</si>
  <si>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</si>
  <si>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</si>
  <si>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</si>
  <si>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</si>
  <si>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</si>
  <si>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</si>
  <si>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</si>
  <si>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</si>
  <si>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</si>
  <si>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</si>
  <si>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</si>
  <si>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</si>
  <si>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</si>
  <si>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</si>
  <si>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</si>
  <si>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</si>
  <si>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</si>
  <si>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</si>
  <si>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</si>
  <si>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</si>
  <si>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</si>
  <si>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</si>
  <si>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</si>
  <si>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</si>
  <si>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</si>
  <si>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</si>
  <si>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</si>
  <si>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</si>
  <si>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</si>
  <si>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</si>
  <si>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</si>
  <si>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</si>
  <si>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</si>
  <si>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</si>
  <si>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</si>
  <si>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</si>
  <si>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</si>
  <si>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</si>
  <si>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</si>
  <si>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</si>
  <si>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</si>
  <si>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</si>
  <si>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</si>
  <si>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</si>
  <si>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</si>
  <si>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</si>
  <si>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</si>
  <si>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</si>
  <si>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</si>
  <si>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</si>
  <si>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</si>
  <si>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</si>
  <si>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</si>
  <si>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</si>
  <si>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</si>
  <si>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</si>
  <si>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</si>
  <si>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</si>
  <si>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</si>
  <si>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</si>
  <si>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</si>
  <si>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</si>
  <si>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</si>
  <si>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</si>
  <si>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</si>
  <si>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</si>
  <si>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</si>
  <si>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</si>
  <si>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</si>
  <si>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</si>
  <si>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</si>
  <si>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</si>
  <si>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</si>
  <si>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</si>
  <si>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</si>
  <si>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</si>
  <si>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</si>
  <si>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</si>
  <si>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</si>
  <si>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</si>
  <si>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</si>
  <si>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</si>
  <si>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</si>
  <si>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</si>
  <si>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</si>
  <si>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</si>
  <si>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</si>
  <si>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</si>
  <si>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</si>
  <si>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</si>
  <si>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</si>
  <si>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</si>
  <si>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</si>
  <si>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</si>
  <si>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</si>
  <si>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</si>
  <si>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</si>
  <si>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</si>
  <si>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</si>
  <si>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</si>
  <si>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</si>
  <si>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</si>
  <si>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</si>
  <si>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</si>
  <si>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</si>
  <si>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</si>
  <si>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</si>
  <si>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</si>
  <si>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</si>
  <si>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</si>
  <si>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</si>
  <si>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</si>
  <si>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</si>
  <si>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</si>
  <si>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</si>
  <si>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</si>
  <si>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</si>
  <si>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</si>
  <si>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</si>
  <si>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</si>
  <si>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</si>
  <si>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</si>
  <si>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</si>
  <si>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</si>
  <si>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</si>
  <si>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</si>
  <si>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</si>
  <si>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</si>
  <si>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</si>
  <si>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</si>
  <si>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</si>
  <si>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</si>
  <si>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</si>
  <si>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</si>
  <si>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</si>
  <si>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</si>
  <si>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</si>
  <si>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</si>
  <si>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</si>
  <si>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</si>
  <si>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</si>
  <si>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</si>
  <si>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</si>
  <si>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</si>
  <si>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</si>
  <si>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</si>
  <si>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</si>
  <si>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</si>
  <si>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</si>
  <si>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</si>
  <si>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</si>
  <si>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</si>
  <si>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</si>
  <si>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</si>
  <si>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</si>
  <si>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</si>
  <si>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</si>
  <si>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</si>
  <si>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</si>
  <si>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</si>
  <si>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</si>
  <si>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</si>
  <si>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</si>
  <si>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</si>
  <si>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</si>
  <si>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</si>
  <si>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</si>
  <si>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</si>
  <si>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</si>
  <si>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</si>
  <si>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</si>
  <si>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</si>
  <si>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</si>
  <si>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</si>
  <si>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</si>
  <si>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</si>
  <si>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</si>
  <si>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</si>
  <si>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</si>
  <si>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</si>
  <si>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</si>
  <si>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</si>
  <si>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</si>
  <si>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</si>
  <si>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</si>
  <si>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</si>
  <si>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</si>
  <si>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</si>
  <si>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</si>
  <si>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</si>
  <si>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</si>
  <si>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</si>
  <si>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</si>
  <si>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</si>
  <si>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</si>
  <si>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</si>
  <si>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</si>
  <si>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</si>
  <si>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</si>
  <si>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</si>
  <si>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</si>
  <si>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</si>
  <si>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</si>
  <si>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</si>
  <si>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</si>
  <si>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</si>
  <si>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</si>
  <si>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</si>
  <si>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</si>
  <si>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</si>
  <si>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</si>
  <si>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</si>
  <si>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</si>
  <si>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</si>
  <si>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</si>
  <si>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</si>
  <si>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</si>
  <si>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</si>
  <si>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</si>
  <si>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</si>
  <si>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</si>
  <si>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</si>
  <si>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</si>
  <si>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</si>
  <si>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</si>
  <si>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</si>
  <si>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</si>
  <si>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</si>
  <si>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</si>
  <si>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</si>
  <si>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</si>
  <si>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</si>
  <si>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</si>
  <si>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</si>
  <si>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</si>
  <si>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</si>
  <si>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</si>
  <si>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</si>
  <si>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</si>
  <si>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</si>
  <si>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</si>
  <si>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</si>
  <si>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</si>
  <si>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</si>
  <si>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</si>
  <si>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</si>
  <si>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</si>
  <si>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</si>
  <si>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</si>
  <si>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</si>
  <si>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</si>
  <si>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</si>
  <si>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</si>
  <si>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</si>
  <si>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</si>
  <si>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</si>
  <si>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</si>
  <si>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</si>
  <si>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</si>
  <si>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</si>
  <si>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</si>
  <si>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</si>
  <si>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</si>
  <si>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</si>
  <si>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</si>
  <si>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</si>
  <si>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</si>
  <si>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</si>
  <si>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</si>
  <si>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</si>
  <si>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</si>
  <si>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</si>
  <si>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</si>
  <si>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</si>
  <si>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</si>
  <si>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</si>
  <si>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</si>
  <si>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</si>
  <si>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</si>
  <si>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</si>
  <si>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</si>
  <si>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</si>
  <si>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</si>
  <si>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</si>
  <si>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</si>
  <si>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</si>
  <si>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</si>
  <si>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</si>
  <si>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</si>
  <si>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</si>
  <si>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</si>
  <si>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</si>
  <si>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</si>
  <si>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</si>
  <si>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</si>
  <si>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</si>
  <si>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</si>
  <si>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</si>
  <si>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</si>
  <si>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</si>
  <si>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</si>
  <si>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</si>
  <si>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</si>
  <si>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</si>
  <si>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</si>
  <si>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</si>
  <si>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</si>
  <si>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</si>
  <si>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</si>
  <si>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</si>
  <si>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</si>
  <si>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</si>
  <si>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</si>
  <si>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</si>
  <si>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</si>
  <si>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</si>
  <si>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</si>
  <si>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</si>
  <si>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</si>
  <si>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</si>
  <si>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</si>
  <si>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</si>
  <si>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</si>
  <si>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</si>
  <si>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</si>
  <si>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</si>
  <si>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</si>
  <si>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</si>
  <si>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</si>
  <si>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</si>
  <si>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</si>
  <si>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</si>
  <si>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</si>
  <si>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</si>
  <si>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</si>
  <si>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</si>
  <si>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</si>
  <si>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</si>
  <si>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</si>
  <si>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</si>
  <si>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</si>
  <si>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</si>
  <si>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</si>
  <si>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</si>
  <si>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</si>
  <si>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</si>
  <si>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</si>
  <si>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</si>
  <si>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</si>
  <si>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</si>
  <si>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</si>
  <si>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</si>
  <si>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</si>
  <si>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</si>
  <si>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</si>
  <si>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</si>
  <si>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</si>
  <si>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</si>
  <si>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</si>
  <si>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</si>
  <si>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</si>
  <si>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</si>
  <si>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</si>
  <si>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</si>
  <si>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</si>
  <si>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</si>
  <si>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</si>
  <si>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</si>
  <si>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</si>
  <si>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</si>
  <si>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</si>
  <si>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</si>
  <si>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</si>
  <si>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</si>
  <si>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</si>
  <si>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</si>
  <si>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</si>
  <si>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</si>
  <si>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</si>
  <si>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</si>
  <si>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</si>
  <si>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</si>
  <si>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</si>
  <si>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</si>
  <si>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</si>
  <si>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</si>
  <si>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</si>
  <si>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</si>
  <si>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</si>
  <si>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</si>
  <si>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</si>
  <si>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</si>
  <si>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</si>
  <si>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</si>
  <si>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</si>
  <si>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</si>
  <si>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</si>
  <si>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</si>
  <si>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</si>
  <si>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</si>
  <si>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</si>
  <si>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</si>
  <si>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</si>
  <si>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</si>
  <si>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</si>
  <si>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</si>
  <si>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</si>
  <si>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</si>
  <si>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</si>
  <si>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</si>
  <si>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</si>
  <si>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</si>
  <si>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</si>
  <si>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</si>
  <si>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</si>
  <si>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</si>
  <si>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</si>
  <si>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</si>
  <si>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</si>
  <si>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</si>
  <si>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</si>
  <si>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</si>
  <si>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</si>
  <si>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</si>
  <si>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</si>
  <si>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</si>
  <si>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</si>
  <si>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</si>
  <si>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</si>
  <si>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</si>
  <si>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</si>
  <si>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</si>
  <si>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</si>
  <si>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</si>
  <si>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</si>
  <si>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</si>
  <si>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</si>
  <si>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</si>
  <si>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</si>
  <si>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</si>
  <si>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</si>
  <si>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</si>
  <si>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</si>
  <si>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</si>
  <si>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</si>
  <si>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</si>
  <si>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</si>
  <si>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</si>
  <si>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</si>
  <si>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</si>
  <si>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</si>
  <si>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</si>
  <si>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</si>
  <si>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</si>
  <si>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</si>
  <si>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</si>
  <si>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</si>
  <si>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</si>
  <si>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</si>
  <si>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</si>
  <si>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</si>
  <si>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</si>
  <si>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</si>
  <si>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</si>
  <si>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</si>
  <si>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</si>
  <si>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</si>
  <si>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</si>
  <si>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</si>
  <si>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</si>
  <si>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</si>
  <si>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</si>
  <si>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</si>
  <si>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</si>
  <si>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</si>
  <si>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</si>
  <si>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</si>
  <si>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</si>
  <si>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</si>
  <si>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</si>
  <si>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</si>
  <si>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</si>
  <si>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</si>
  <si>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</si>
  <si>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</si>
  <si>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</si>
  <si>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</si>
  <si>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</si>
  <si>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</si>
  <si>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</si>
  <si>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</si>
  <si>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</si>
  <si>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</si>
  <si>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</si>
  <si>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</si>
  <si>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</si>
  <si>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</si>
  <si>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</si>
  <si>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</si>
  <si>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</si>
  <si>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</si>
  <si>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</si>
  <si>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</si>
  <si>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</si>
  <si>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</si>
  <si>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</si>
  <si>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</si>
  <si>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</si>
  <si>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</si>
  <si>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</si>
  <si>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</si>
  <si>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</si>
  <si>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</si>
  <si>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</si>
  <si>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</si>
  <si>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</si>
  <si>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</si>
  <si>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</si>
  <si>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</si>
  <si>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</si>
  <si>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</si>
  <si>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</si>
  <si>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</si>
  <si>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</si>
  <si>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</si>
  <si>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</si>
  <si>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</si>
  <si>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</si>
  <si>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</si>
  <si>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</si>
  <si>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</si>
  <si>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</si>
  <si>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</si>
  <si>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</si>
  <si>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</si>
  <si>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</si>
  <si>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</si>
  <si>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</si>
  <si>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</si>
  <si>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</si>
  <si>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</si>
  <si>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</si>
  <si>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</si>
  <si>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</si>
  <si>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</si>
  <si>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</si>
  <si>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</si>
  <si>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</si>
  <si>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</si>
  <si>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</si>
  <si>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</si>
  <si>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</si>
  <si>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</si>
  <si>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</si>
  <si>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</si>
  <si>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</si>
  <si>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</si>
  <si>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</si>
  <si>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</si>
  <si>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</si>
  <si>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</si>
  <si>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</si>
  <si>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</si>
  <si>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</si>
  <si>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</si>
  <si>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</si>
  <si>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</si>
  <si>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</si>
  <si>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</si>
  <si>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</si>
  <si>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</si>
  <si>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</si>
  <si>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</si>
  <si>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</si>
  <si>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</si>
  <si>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</si>
  <si>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</si>
  <si>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</si>
  <si>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</si>
  <si>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</si>
  <si>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</si>
  <si>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</si>
  <si>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</si>
  <si>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</si>
  <si>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</si>
  <si>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</si>
  <si>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</si>
  <si>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</si>
  <si>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</si>
  <si>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</si>
  <si>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</si>
  <si>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</si>
  <si>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</si>
  <si>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</si>
  <si>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</si>
  <si>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</si>
  <si>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</si>
  <si>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</si>
  <si>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</si>
  <si>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</si>
  <si>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</si>
  <si>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</si>
  <si>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</si>
  <si>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</si>
  <si>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</si>
  <si>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</si>
  <si>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</si>
  <si>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</si>
  <si>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</si>
  <si>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</si>
  <si>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</si>
  <si>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</si>
  <si>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</si>
  <si>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</si>
  <si>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</si>
  <si>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</si>
  <si>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</si>
  <si>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</si>
  <si>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</si>
  <si>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</si>
  <si>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</si>
  <si>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</si>
  <si>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</si>
  <si>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</si>
  <si>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</si>
  <si>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</si>
  <si>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</si>
  <si>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</si>
  <si>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</si>
  <si>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</si>
  <si>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</si>
  <si>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</si>
  <si>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</si>
  <si>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</si>
  <si>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</si>
  <si>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</si>
  <si>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</si>
  <si>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</si>
  <si>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</si>
  <si>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</si>
  <si>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</si>
  <si>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</si>
  <si>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</si>
  <si>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</si>
  <si>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</si>
  <si>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</si>
  <si>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</si>
  <si>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</si>
  <si>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</si>
  <si>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</si>
  <si>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</si>
  <si>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</si>
  <si>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</si>
  <si>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</si>
  <si>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</si>
  <si>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</si>
  <si>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</si>
  <si>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</si>
  <si>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</si>
  <si>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</si>
  <si>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</si>
  <si>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</si>
  <si>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</si>
  <si>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</si>
  <si>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</si>
  <si>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</si>
  <si>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</si>
  <si>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</si>
  <si>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</si>
  <si>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</si>
  <si>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</si>
  <si>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</si>
  <si>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</si>
  <si>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</si>
  <si>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</si>
  <si>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</si>
  <si>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</si>
  <si>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</si>
  <si>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</si>
  <si>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</si>
  <si>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</si>
  <si>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</si>
  <si>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</si>
  <si>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</si>
  <si>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</si>
  <si>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</si>
  <si>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</si>
  <si>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</si>
  <si>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</si>
  <si>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</si>
  <si>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</si>
  <si>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</si>
  <si>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</si>
  <si>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</si>
  <si>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</si>
  <si>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</si>
  <si>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</si>
  <si>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</si>
  <si>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</si>
  <si>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</si>
  <si>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</si>
  <si>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</si>
  <si>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</si>
  <si>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</si>
  <si>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</si>
  <si>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</si>
  <si>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</si>
  <si>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</si>
  <si>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</si>
  <si>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</si>
  <si>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</si>
  <si>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</si>
  <si>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</si>
  <si>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</si>
  <si>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</si>
  <si>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</si>
  <si>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</si>
  <si>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</si>
  <si>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</si>
  <si>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</si>
  <si>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</si>
  <si>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</si>
  <si>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</si>
  <si>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</si>
  <si>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</si>
  <si>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</si>
  <si>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</si>
  <si>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</si>
  <si>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</si>
  <si>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</si>
  <si>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</si>
  <si>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</si>
  <si>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</si>
  <si>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</si>
  <si>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</si>
  <si>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</si>
  <si>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</si>
  <si>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</si>
  <si>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</si>
  <si>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</si>
  <si>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</si>
  <si>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</si>
  <si>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</si>
  <si>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</si>
  <si>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</si>
  <si>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</si>
  <si>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</si>
  <si>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</si>
  <si>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</si>
  <si>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</si>
  <si>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</si>
  <si>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</si>
  <si>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</si>
  <si>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</si>
  <si>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</si>
  <si>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</si>
  <si>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</si>
  <si>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</si>
  <si>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</si>
  <si>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</si>
  <si>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</si>
  <si>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</si>
  <si>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</si>
  <si>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</si>
  <si>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</si>
  <si>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</si>
  <si>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</si>
  <si>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</si>
  <si>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</si>
  <si>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</si>
  <si>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</si>
  <si>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</si>
  <si>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</si>
  <si>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</si>
  <si>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</si>
  <si>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</si>
  <si>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</si>
  <si>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</si>
  <si>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</si>
  <si>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</si>
  <si>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</si>
  <si>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</si>
  <si>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</si>
  <si>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</si>
  <si>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</si>
  <si>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</si>
  <si>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</si>
  <si>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</si>
  <si>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</si>
  <si>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</si>
  <si>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</si>
  <si>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</si>
  <si>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</si>
  <si>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</si>
  <si>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</si>
  <si>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</si>
  <si>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</si>
  <si>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</si>
  <si>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</si>
  <si>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</si>
  <si>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</si>
  <si>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</si>
  <si>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</si>
  <si>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</si>
  <si>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</si>
  <si>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</si>
  <si>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</si>
  <si>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</si>
  <si>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</si>
  <si>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</si>
  <si>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</si>
  <si>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</si>
  <si>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</si>
  <si>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</si>
  <si>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</si>
  <si>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</si>
  <si>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</si>
  <si>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</si>
  <si>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</si>
  <si>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</si>
  <si>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</si>
  <si>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</si>
  <si>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</si>
  <si>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</si>
  <si>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</si>
  <si>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</si>
  <si>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</si>
  <si>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</si>
  <si>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</si>
  <si>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</si>
  <si>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</si>
  <si>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</si>
  <si>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</si>
  <si>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</si>
  <si>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</si>
  <si>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</si>
  <si>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</si>
  <si>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</si>
  <si>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</si>
  <si>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</si>
  <si>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</si>
  <si>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</si>
  <si>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</si>
  <si>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</si>
  <si>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</si>
  <si>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</si>
  <si>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</si>
  <si>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</si>
  <si>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</si>
  <si>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</si>
  <si>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</si>
  <si>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</si>
  <si>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</si>
  <si>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</si>
  <si>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</si>
  <si>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</si>
  <si>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</si>
  <si>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</si>
  <si>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</si>
  <si>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</si>
  <si>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</si>
  <si>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</si>
  <si>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</si>
  <si>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</si>
  <si>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</si>
  <si>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</si>
  <si>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</si>
  <si>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</si>
  <si>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</si>
  <si>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</si>
  <si>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</si>
  <si>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</si>
  <si>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</si>
  <si>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</si>
  <si>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</si>
  <si>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</si>
  <si>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</si>
  <si>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</si>
  <si>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</si>
  <si>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</si>
  <si>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</si>
  <si>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</si>
  <si>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</si>
  <si>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</si>
  <si>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</si>
  <si>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</si>
  <si>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</si>
  <si>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</si>
  <si>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</si>
  <si>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</si>
  <si>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</si>
  <si>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</si>
  <si>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</si>
  <si>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</si>
  <si>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</si>
  <si>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</si>
  <si>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</si>
  <si>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</si>
  <si>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</si>
  <si>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</si>
  <si>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</si>
  <si>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</si>
  <si>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</si>
  <si>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</si>
  <si>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</si>
  <si>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</si>
  <si>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</si>
  <si>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</si>
  <si>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</si>
  <si>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</si>
  <si>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</si>
  <si>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</si>
  <si>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</si>
  <si>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</si>
  <si>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</si>
  <si>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</si>
  <si>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</si>
  <si>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</si>
  <si>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</si>
  <si>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</si>
  <si>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</si>
  <si>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</si>
  <si>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</si>
  <si>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</si>
  <si>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</si>
  <si>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</si>
  <si>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</si>
  <si>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</si>
  <si>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</si>
  <si>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</si>
  <si>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</si>
  <si>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</si>
  <si>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</si>
  <si>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</si>
  <si>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</si>
  <si>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</si>
  <si>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</si>
  <si>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</si>
  <si>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</si>
  <si>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</si>
  <si>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</si>
  <si>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</si>
  <si>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</si>
  <si>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</si>
  <si>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</si>
  <si>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</si>
  <si>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</si>
  <si>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</si>
  <si>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</si>
  <si>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</si>
  <si>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</si>
  <si>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</si>
  <si>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</si>
  <si>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</si>
  <si>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</si>
  <si>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</si>
  <si>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</si>
  <si>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</si>
  <si>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</si>
  <si>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</si>
  <si>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</si>
  <si>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</si>
  <si>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</si>
  <si>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</si>
  <si>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</si>
  <si>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</si>
  <si>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</si>
  <si>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</si>
  <si>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</si>
  <si>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</si>
  <si>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</si>
  <si>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</si>
  <si>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</si>
  <si>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</si>
  <si>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</si>
  <si>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</si>
  <si>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</si>
  <si>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</si>
  <si>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</si>
  <si>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</si>
  <si>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</si>
  <si>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</si>
  <si>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</si>
  <si>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</si>
  <si>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</si>
  <si>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</si>
  <si>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</si>
  <si>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</si>
  <si>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</si>
  <si>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</si>
  <si>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</si>
  <si>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</si>
  <si>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</si>
  <si>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</si>
  <si>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</si>
  <si>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</si>
  <si>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</si>
  <si>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</si>
  <si>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</si>
  <si>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</si>
  <si>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</si>
  <si>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</si>
  <si>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</si>
  <si>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</si>
  <si>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</si>
  <si>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</si>
  <si>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</si>
  <si>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</si>
  <si>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</si>
  <si>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</si>
  <si>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</si>
  <si>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</si>
  <si>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</si>
  <si>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</si>
  <si>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</si>
  <si>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</si>
  <si>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</si>
  <si>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</si>
  <si>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</si>
  <si>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</si>
  <si>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</si>
  <si>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</si>
  <si>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</si>
  <si>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</si>
  <si>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</si>
  <si>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</si>
  <si>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</si>
  <si>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</si>
  <si>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</si>
  <si>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</si>
  <si>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</si>
  <si>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</si>
  <si>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</si>
  <si>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</si>
  <si>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</si>
  <si>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</si>
  <si>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</si>
  <si>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</si>
  <si>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</si>
  <si>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</si>
  <si>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</si>
  <si>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</si>
  <si>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</si>
  <si>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</si>
  <si>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</si>
  <si>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</si>
  <si>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</si>
  <si>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</si>
  <si>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</si>
  <si>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</si>
  <si>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</si>
  <si>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</si>
  <si>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</si>
  <si>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</si>
  <si>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</si>
  <si>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</si>
  <si>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</si>
  <si>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</si>
  <si>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</si>
  <si>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</si>
  <si>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</si>
  <si>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</si>
  <si>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</si>
  <si>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</si>
  <si>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</si>
  <si>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</si>
  <si>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</si>
  <si>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</si>
  <si>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</si>
  <si>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</si>
  <si>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</si>
  <si>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</si>
  <si>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</si>
  <si>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</si>
  <si>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</si>
  <si>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</si>
  <si>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</si>
  <si>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</si>
  <si>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</si>
  <si>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</si>
  <si>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</si>
  <si>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</si>
  <si>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</si>
  <si>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</si>
  <si>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</si>
  <si>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</si>
  <si>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</si>
  <si>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</si>
  <si>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</si>
  <si>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</si>
  <si>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</si>
  <si>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</si>
  <si>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</si>
  <si>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</si>
  <si>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</si>
  <si>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</si>
  <si>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</si>
  <si>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</si>
  <si>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</si>
  <si>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</si>
  <si>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</si>
  <si>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</si>
  <si>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</si>
  <si>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</si>
  <si>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</si>
  <si>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</si>
  <si>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</si>
  <si>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</si>
  <si>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</si>
  <si>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</si>
  <si>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</si>
  <si>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</si>
  <si>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</si>
  <si>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</si>
  <si>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</si>
  <si>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</si>
  <si>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</si>
  <si>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</si>
  <si>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</si>
  <si>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</si>
  <si>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</si>
  <si>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</si>
  <si>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</si>
  <si>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</si>
  <si>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</si>
  <si>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</si>
  <si>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</si>
  <si>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</si>
  <si>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</si>
  <si>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</si>
  <si>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</si>
  <si>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</si>
  <si>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</si>
  <si>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</si>
  <si>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</si>
  <si>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</si>
  <si>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</si>
  <si>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</si>
  <si>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</si>
  <si>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</si>
  <si>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</si>
  <si>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</si>
  <si>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</si>
  <si>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</si>
  <si>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</si>
  <si>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</si>
  <si>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</si>
  <si>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</si>
  <si>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</si>
  <si>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</si>
  <si>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</si>
  <si>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</si>
  <si>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</si>
  <si>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</si>
  <si>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</si>
  <si>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</si>
  <si>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</si>
  <si>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</si>
  <si>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</si>
  <si>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</si>
  <si>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</si>
  <si>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</si>
  <si>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</si>
  <si>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</si>
  <si>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</si>
  <si>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</si>
  <si>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</si>
  <si>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</si>
  <si>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</si>
  <si>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</si>
  <si>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</si>
  <si>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</si>
  <si>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</si>
  <si>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</si>
  <si>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</si>
  <si>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</si>
  <si>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</si>
  <si>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</si>
  <si>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</si>
  <si>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</si>
  <si>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</si>
  <si>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</si>
  <si>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</si>
  <si>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</si>
  <si>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</si>
  <si>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</si>
  <si>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</si>
  <si>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</si>
  <si>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</si>
  <si>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</si>
  <si>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</si>
  <si>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</si>
  <si>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</si>
  <si>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</si>
  <si>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</si>
  <si>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</si>
  <si>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</si>
  <si>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</si>
  <si>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</si>
  <si>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</si>
  <si>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</si>
  <si>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</si>
  <si>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</si>
  <si>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</si>
  <si>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</si>
  <si>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</si>
  <si>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</si>
  <si>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</si>
  <si>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</si>
  <si>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</si>
  <si>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</si>
  <si>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</si>
  <si>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</si>
  <si>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</si>
  <si>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</si>
  <si>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</si>
  <si>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</si>
  <si>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</si>
  <si>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</si>
  <si>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</si>
  <si>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</si>
  <si>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</si>
  <si>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</si>
  <si>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</si>
  <si>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</si>
  <si>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</si>
  <si>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</si>
  <si>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</si>
  <si>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</si>
  <si>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</si>
  <si>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</si>
  <si>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</si>
  <si>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</si>
  <si>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</si>
  <si>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</si>
  <si>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</si>
  <si>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</si>
  <si>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</si>
  <si>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</si>
  <si>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</si>
  <si>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</si>
  <si>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</si>
  <si>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</si>
  <si>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</si>
  <si>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</si>
  <si>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</si>
  <si>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</si>
  <si>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</si>
  <si>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</si>
  <si>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</si>
  <si>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</si>
  <si>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</si>
  <si>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</si>
  <si>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</si>
  <si>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</si>
  <si>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</si>
  <si>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</si>
  <si>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</si>
  <si>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</si>
  <si>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</si>
  <si>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</si>
  <si>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</si>
  <si>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</si>
  <si>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</si>
  <si>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</si>
  <si>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</si>
  <si>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</si>
  <si>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</si>
  <si>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</si>
  <si>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</si>
  <si>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</si>
  <si>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</si>
  <si>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</si>
  <si>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</si>
  <si>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</si>
  <si>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</si>
  <si>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</si>
  <si>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</si>
  <si>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</si>
  <si>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</si>
  <si>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</si>
  <si>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</si>
  <si>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</si>
  <si>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</si>
  <si>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</si>
  <si>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</si>
  <si>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</si>
  <si>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</si>
  <si>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</si>
  <si>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</si>
  <si>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</si>
  <si>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</si>
  <si>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</si>
  <si>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</si>
  <si>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</si>
  <si>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</si>
  <si>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</si>
  <si>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</si>
  <si>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</si>
  <si>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</si>
  <si>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</si>
  <si>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</si>
  <si>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</si>
  <si>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</si>
  <si>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</si>
  <si>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</si>
  <si>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</si>
  <si>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</si>
  <si>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</si>
  <si>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</si>
  <si>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</si>
  <si>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</si>
  <si>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</si>
  <si>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</si>
  <si>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</si>
  <si>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</si>
  <si>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</si>
  <si>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</si>
  <si>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</si>
  <si>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</si>
  <si>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</si>
  <si>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</si>
  <si>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</si>
  <si>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</si>
  <si>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</si>
  <si>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</si>
  <si>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</si>
  <si>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</si>
  <si>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</si>
  <si>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</si>
  <si>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</si>
  <si>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</si>
  <si>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</si>
  <si>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</si>
  <si>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</si>
  <si>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</si>
  <si>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</si>
  <si>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</si>
  <si>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</si>
  <si>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</si>
  <si>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</si>
  <si>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</si>
  <si>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</si>
  <si>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</si>
  <si>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</si>
  <si>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</si>
  <si>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</si>
  <si>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</si>
  <si>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</si>
  <si>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</si>
  <si>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</si>
  <si>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</si>
  <si>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</si>
  <si>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</si>
  <si>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</si>
  <si>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</si>
  <si>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</si>
  <si>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</si>
  <si>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</si>
  <si>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</si>
  <si>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</si>
  <si>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</si>
  <si>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</si>
  <si>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</si>
  <si>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</si>
  <si>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</si>
  <si>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</si>
  <si>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</si>
  <si>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</si>
  <si>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</si>
  <si>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</si>
  <si>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</si>
  <si>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</si>
  <si>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</si>
  <si>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</si>
  <si>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</si>
  <si>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</si>
  <si>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</si>
  <si>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</si>
  <si>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</si>
  <si>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</si>
  <si>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</si>
  <si>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</si>
  <si>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</si>
  <si>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</si>
  <si>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</si>
  <si>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</si>
  <si>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</si>
  <si>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</si>
  <si>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</si>
  <si>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</si>
  <si>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</si>
  <si>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</si>
  <si>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</si>
  <si>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</si>
  <si>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</si>
  <si>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</si>
  <si>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</si>
  <si>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</si>
  <si>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</si>
  <si>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</si>
  <si>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</si>
  <si>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</si>
  <si>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</si>
  <si>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</si>
  <si>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</si>
  <si>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</si>
  <si>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</si>
  <si>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</si>
  <si>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</si>
  <si>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</si>
  <si>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</si>
  <si>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</si>
  <si>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</si>
  <si>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</si>
  <si>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</si>
  <si>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</si>
  <si>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</si>
  <si>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</si>
  <si>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</si>
  <si>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</si>
  <si>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</si>
  <si>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</si>
  <si>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</si>
  <si>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</si>
  <si>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</si>
  <si>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</si>
  <si>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</si>
  <si>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</si>
  <si>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</si>
  <si>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</si>
  <si>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</si>
  <si>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</si>
  <si>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</si>
  <si>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</si>
  <si>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</si>
  <si>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</si>
  <si>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</si>
  <si>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</si>
  <si>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</si>
  <si>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</si>
  <si>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</si>
  <si>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</si>
  <si>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</si>
  <si>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</si>
  <si>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</si>
  <si>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</si>
  <si>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</si>
  <si>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</si>
  <si>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</si>
  <si>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</si>
  <si>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</si>
  <si>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</si>
  <si>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</si>
  <si>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</si>
  <si>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</si>
  <si>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</si>
  <si>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</si>
  <si>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</si>
  <si>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</si>
  <si>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</si>
  <si>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</si>
  <si>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</si>
  <si>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</si>
  <si>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</si>
  <si>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</si>
  <si>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</si>
  <si>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</si>
  <si>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</si>
  <si>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</si>
  <si>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</si>
  <si>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</si>
  <si>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</si>
  <si>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</si>
  <si>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</si>
  <si>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</si>
  <si>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</si>
  <si>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</si>
  <si>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</si>
  <si>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</si>
  <si>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</si>
  <si>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</si>
  <si>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</si>
  <si>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</si>
  <si>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</si>
  <si>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</si>
  <si>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</si>
  <si>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</si>
  <si>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</si>
  <si>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</si>
  <si>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</si>
  <si>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</si>
  <si>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</si>
  <si>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</si>
  <si>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</si>
  <si>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</si>
  <si>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</si>
  <si>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</si>
  <si>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</si>
  <si>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</si>
  <si>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</si>
  <si>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</si>
  <si>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</si>
  <si>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</si>
  <si>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</si>
  <si>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</si>
  <si>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</si>
  <si>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</si>
  <si>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</si>
  <si>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</si>
  <si>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</si>
  <si>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</si>
  <si>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</si>
  <si>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</si>
  <si>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</si>
  <si>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</si>
  <si>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</si>
  <si>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</si>
  <si>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</si>
  <si>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</si>
  <si>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</si>
  <si>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</si>
  <si>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</si>
  <si>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</si>
  <si>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</si>
  <si>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</si>
  <si>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</si>
  <si>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</si>
  <si>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</si>
  <si>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</si>
  <si>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</si>
  <si>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</si>
  <si>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</si>
  <si>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</si>
  <si>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</si>
  <si>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</si>
  <si>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</si>
  <si>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</si>
  <si>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</si>
  <si>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</si>
  <si>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</si>
  <si>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</si>
  <si>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</si>
  <si>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</si>
  <si>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</si>
  <si>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</si>
  <si>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</si>
  <si>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</si>
  <si>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</si>
  <si>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</si>
  <si>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</si>
  <si>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</si>
  <si>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</si>
  <si>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</si>
  <si>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</si>
  <si>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</si>
  <si>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</si>
  <si>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</si>
  <si>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</si>
  <si>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</si>
  <si>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</si>
  <si>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</si>
  <si>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</si>
  <si>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</si>
  <si>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</si>
  <si>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</si>
  <si>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</si>
  <si>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</si>
  <si>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</si>
  <si>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</si>
  <si>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</si>
  <si>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</si>
  <si>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</si>
  <si>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</si>
  <si>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</si>
  <si>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</si>
  <si>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</si>
  <si>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</si>
  <si>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</si>
  <si>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</si>
  <si>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</si>
  <si>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</si>
  <si>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</si>
  <si>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</si>
  <si>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</si>
  <si>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</si>
  <si>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</si>
  <si>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</si>
  <si>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</si>
  <si>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</si>
  <si>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</si>
  <si>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</si>
  <si>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</si>
  <si>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</si>
  <si>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</si>
  <si>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</si>
  <si>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</si>
  <si>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</si>
  <si>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</si>
  <si>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</si>
  <si>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</si>
  <si>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</si>
  <si>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</si>
  <si>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</si>
  <si>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</si>
  <si>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</si>
  <si>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</si>
  <si>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</si>
  <si>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</si>
  <si>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</si>
  <si>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</si>
  <si>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</si>
  <si>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</si>
  <si>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</si>
  <si>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</si>
  <si>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</si>
  <si>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</si>
  <si>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</si>
  <si>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</si>
  <si>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</si>
  <si>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</si>
  <si>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</si>
  <si>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</si>
  <si>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</si>
  <si>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</si>
  <si>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</si>
  <si>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</si>
  <si>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</si>
  <si>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</si>
  <si>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</si>
  <si>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</si>
  <si>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</si>
  <si>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</si>
  <si>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</si>
  <si>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</si>
  <si>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</si>
  <si>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</si>
  <si>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</si>
  <si>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</si>
  <si>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</si>
  <si>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</si>
  <si>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</si>
  <si>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</si>
  <si>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</si>
  <si>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</si>
  <si>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</si>
  <si>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</si>
  <si>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</si>
  <si>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</si>
  <si>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</si>
  <si>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</si>
  <si>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</si>
  <si>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</si>
  <si>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</si>
  <si>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</si>
  <si>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</si>
  <si>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</si>
  <si>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</si>
  <si>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</si>
  <si>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</si>
  <si>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</si>
  <si>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</si>
  <si>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</si>
  <si>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</si>
  <si>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</si>
  <si>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</si>
  <si>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</si>
  <si>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</si>
  <si>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</si>
  <si>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</si>
  <si>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</si>
  <si>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</si>
  <si>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</si>
  <si>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</si>
  <si>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</si>
  <si>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</si>
  <si>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</si>
  <si>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</si>
  <si>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</si>
  <si>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</si>
  <si>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</si>
  <si>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</si>
  <si>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</si>
  <si>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</si>
  <si>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</si>
  <si>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</si>
  <si>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</si>
  <si>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</si>
  <si>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</si>
  <si>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</si>
  <si>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</si>
  <si>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</si>
  <si>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</si>
  <si>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</si>
  <si>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</si>
  <si>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</si>
  <si>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</si>
  <si>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</si>
  <si>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</si>
  <si>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</si>
  <si>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</si>
  <si>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</si>
  <si>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</si>
  <si>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</si>
  <si>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</si>
  <si>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</si>
  <si>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</si>
  <si>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</si>
  <si>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</si>
  <si>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</si>
  <si>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</si>
  <si>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</si>
  <si>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</si>
  <si>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</si>
  <si>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</si>
  <si>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</si>
  <si>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</si>
  <si>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</si>
  <si>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</si>
  <si>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</si>
  <si>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</si>
  <si>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</si>
  <si>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</si>
  <si>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</si>
  <si>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</si>
  <si>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</si>
  <si>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</si>
  <si>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</si>
  <si>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</si>
  <si>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</si>
  <si>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</si>
  <si>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</si>
  <si>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</si>
  <si>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</si>
  <si>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</si>
  <si>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</si>
  <si>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</si>
  <si>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</si>
  <si>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</si>
  <si>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</si>
  <si>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</si>
  <si>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</si>
  <si>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</si>
  <si>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</si>
  <si>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</si>
  <si>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</si>
  <si>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</si>
  <si>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</si>
  <si>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</si>
  <si>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</si>
  <si>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</si>
  <si>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</si>
  <si>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</si>
  <si>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</si>
  <si>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</si>
  <si>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</si>
  <si>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</si>
  <si>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</si>
  <si>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</si>
  <si>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</si>
  <si>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</si>
  <si>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</si>
  <si>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</si>
  <si>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</si>
  <si>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</si>
  <si>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</si>
  <si>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</si>
  <si>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</si>
  <si>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</si>
  <si>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</si>
  <si>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</si>
  <si>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</si>
  <si>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</si>
  <si>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</si>
  <si>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</si>
  <si>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</si>
  <si>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</si>
  <si>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</si>
  <si>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</si>
  <si>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</si>
  <si>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</si>
  <si>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</si>
  <si>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</si>
  <si>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</si>
  <si>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</si>
  <si>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</si>
  <si>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</si>
  <si>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</si>
  <si>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</si>
  <si>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</si>
  <si>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</si>
  <si>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</si>
  <si>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</si>
  <si>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</si>
  <si>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</si>
  <si>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</si>
  <si>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</si>
  <si>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</si>
  <si>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</si>
  <si>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</si>
  <si>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</si>
  <si>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</si>
  <si>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</si>
  <si>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</si>
  <si>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</si>
  <si>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</si>
  <si>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</si>
  <si>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</si>
  <si>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</si>
  <si>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</si>
  <si>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</si>
  <si>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</si>
  <si>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</si>
  <si>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</si>
  <si>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</si>
  <si>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</si>
  <si>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</si>
  <si>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</si>
  <si>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</si>
  <si>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</si>
  <si>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</si>
  <si>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</si>
  <si>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</si>
  <si>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</si>
  <si>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</si>
  <si>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</si>
  <si>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</si>
  <si>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</si>
  <si>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</si>
  <si>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</si>
  <si>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</si>
  <si>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</si>
  <si>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</si>
  <si>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</si>
  <si>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</si>
  <si>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</si>
  <si>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</si>
  <si>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</si>
  <si>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</si>
  <si>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</si>
  <si>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</si>
  <si>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</si>
  <si>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</si>
  <si>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</si>
  <si>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</si>
  <si>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</si>
  <si>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</si>
  <si>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</si>
  <si>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</si>
  <si>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</si>
  <si>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</si>
  <si>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</si>
  <si>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</si>
  <si>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</si>
  <si>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</si>
  <si>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</si>
  <si>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</si>
  <si>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</si>
  <si>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</si>
  <si>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</si>
  <si>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</si>
  <si>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</si>
  <si>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</si>
  <si>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</si>
  <si>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</si>
  <si>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</si>
  <si>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</si>
  <si>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</si>
  <si>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</si>
  <si>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</si>
  <si>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</si>
  <si>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</si>
  <si>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</si>
  <si>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</si>
  <si>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</si>
  <si>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</si>
  <si>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</si>
  <si>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</si>
  <si>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</si>
  <si>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</si>
  <si>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</si>
  <si>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</si>
  <si>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</si>
  <si>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</si>
  <si>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</si>
  <si>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</si>
  <si>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</si>
  <si>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</si>
  <si>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</si>
  <si>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</si>
  <si>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</si>
  <si>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</si>
  <si>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</si>
  <si>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</si>
  <si>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</si>
  <si>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</si>
  <si>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</si>
  <si>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</si>
  <si>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</si>
  <si>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</si>
  <si>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</si>
  <si>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</si>
  <si>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</si>
  <si>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</si>
  <si>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</si>
  <si>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</si>
  <si>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</si>
  <si>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</si>
  <si>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</si>
  <si>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</si>
  <si>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</si>
  <si>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</si>
  <si>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</si>
  <si>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</si>
  <si>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</si>
  <si>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</si>
  <si>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</si>
  <si>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</si>
  <si>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</si>
  <si>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</si>
  <si>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</si>
  <si>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</si>
  <si>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</si>
  <si>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</si>
  <si>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</si>
  <si>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</si>
  <si>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</si>
  <si>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</si>
  <si>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</si>
  <si>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</si>
  <si>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</si>
  <si>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</si>
  <si>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</si>
  <si>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</si>
  <si>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</si>
  <si>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</si>
  <si>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</si>
  <si>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</si>
  <si>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</si>
  <si>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</si>
  <si>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</si>
  <si>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</si>
  <si>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</si>
  <si>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</si>
  <si>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</si>
  <si>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</si>
  <si>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</si>
  <si>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</si>
  <si>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</si>
  <si>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</si>
  <si>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</si>
  <si>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</si>
  <si>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</si>
  <si>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</si>
  <si>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</si>
  <si>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</si>
  <si>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</si>
  <si>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</si>
  <si>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</si>
  <si>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</si>
  <si>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</si>
  <si>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</si>
  <si>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</si>
  <si>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</si>
  <si>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</si>
  <si>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</si>
  <si>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</si>
  <si>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</si>
  <si>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</si>
  <si>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</si>
  <si>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</si>
  <si>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</si>
  <si>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</si>
  <si>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</si>
  <si>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</si>
  <si>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</si>
  <si>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</si>
  <si>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</si>
  <si>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</si>
  <si>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</si>
  <si>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</si>
  <si>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</si>
  <si>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</si>
  <si>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</si>
  <si>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</si>
  <si>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</si>
  <si>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</si>
  <si>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</si>
  <si>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</si>
  <si>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</si>
  <si>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</si>
  <si>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</si>
  <si>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</si>
  <si>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</si>
  <si>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</si>
  <si>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</si>
  <si>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</si>
  <si>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</si>
  <si>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</si>
  <si>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</si>
  <si>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</si>
  <si>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</si>
  <si>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</si>
  <si>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</si>
  <si>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</si>
  <si>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</si>
  <si>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</si>
  <si>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</si>
  <si>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</si>
  <si>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</si>
  <si>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</si>
  <si>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</si>
  <si>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</si>
  <si>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</si>
  <si>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</si>
  <si>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</si>
  <si>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</si>
  <si>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</si>
  <si>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</si>
  <si>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</si>
  <si>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</si>
  <si>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</si>
  <si>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</si>
  <si>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</si>
  <si>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</si>
  <si>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</si>
  <si>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</si>
  <si>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</si>
  <si>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</si>
  <si>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</si>
  <si>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</si>
  <si>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</si>
  <si>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</si>
  <si>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</si>
  <si>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</si>
  <si>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</si>
  <si>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</si>
  <si>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</si>
  <si>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</si>
  <si>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</si>
  <si>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</si>
  <si>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</si>
  <si>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</si>
  <si>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</si>
  <si>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</si>
  <si>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</si>
  <si>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</si>
  <si>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</si>
  <si>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</si>
  <si>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</si>
  <si>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</si>
  <si>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</si>
  <si>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</si>
  <si>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</si>
  <si>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</si>
  <si>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</si>
  <si>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</si>
  <si>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</si>
  <si>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</si>
  <si>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</si>
  <si>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</si>
  <si>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</si>
  <si>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</si>
  <si>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</si>
  <si>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</si>
  <si>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</si>
  <si>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</si>
  <si>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</si>
  <si>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</si>
  <si>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</si>
  <si>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</si>
  <si>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</si>
  <si>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</si>
  <si>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</si>
  <si>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</si>
  <si>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</si>
  <si>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</si>
  <si>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</si>
  <si>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</si>
  <si>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</si>
  <si>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</si>
  <si>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</si>
  <si>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</si>
  <si>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</si>
  <si>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</si>
  <si>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</si>
  <si>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</si>
  <si>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</si>
  <si>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</si>
  <si>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</si>
  <si>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</si>
  <si>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</si>
  <si>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</si>
  <si>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</si>
  <si>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</si>
  <si>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</si>
  <si>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</si>
  <si>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</si>
  <si>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</si>
  <si>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</si>
  <si>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</si>
  <si>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</si>
  <si>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</si>
  <si>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</si>
  <si>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</si>
  <si>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</si>
  <si>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</si>
  <si>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</si>
  <si>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</si>
  <si>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</si>
  <si>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</si>
  <si>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</si>
  <si>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</si>
  <si>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</si>
  <si>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</si>
  <si>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</si>
  <si>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</si>
  <si>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</si>
  <si>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</si>
  <si>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</si>
  <si>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</si>
  <si>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</si>
  <si>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</si>
  <si>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</si>
  <si>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</si>
  <si>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</si>
  <si>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</si>
  <si>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</si>
  <si>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</si>
  <si>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</si>
  <si>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</si>
  <si>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</si>
  <si>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</si>
  <si>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</si>
  <si>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</si>
  <si>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</si>
  <si>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</si>
  <si>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</si>
  <si>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</si>
  <si>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</si>
  <si>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</si>
  <si>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</si>
  <si>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</si>
  <si>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</si>
  <si>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</si>
  <si>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</si>
  <si>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</si>
  <si>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</si>
  <si>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</si>
  <si>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</si>
  <si>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</si>
  <si>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</si>
  <si>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</si>
  <si>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</si>
  <si>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</si>
  <si>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</si>
  <si>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</si>
  <si>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</si>
  <si>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</si>
  <si>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</si>
  <si>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</si>
  <si>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</si>
  <si>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</si>
  <si>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</si>
  <si>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</si>
  <si>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</si>
  <si>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</si>
  <si>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</si>
  <si>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</si>
  <si>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</si>
  <si>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</si>
  <si>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</si>
  <si>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</si>
  <si>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</si>
  <si>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</si>
  <si>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</si>
  <si>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</si>
  <si>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</si>
  <si>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</si>
  <si>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</si>
  <si>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</si>
  <si>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</si>
  <si>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</si>
  <si>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</si>
  <si>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</si>
  <si>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</si>
  <si>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</si>
  <si>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</si>
  <si>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</si>
  <si>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</si>
  <si>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</si>
  <si>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</si>
  <si>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</si>
  <si>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</si>
  <si>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</si>
  <si>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</si>
  <si>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</si>
  <si>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</si>
  <si>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</si>
  <si>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</si>
  <si>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</si>
  <si>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</si>
  <si>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</si>
  <si>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</si>
  <si>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</si>
  <si>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</si>
  <si>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</si>
  <si>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</si>
  <si>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</si>
  <si>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</si>
  <si>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</si>
  <si>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</si>
  <si>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</si>
  <si>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</si>
  <si>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</si>
  <si>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</si>
  <si>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</si>
  <si>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</si>
  <si>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</si>
  <si>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</si>
  <si>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</si>
  <si>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</si>
  <si>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</si>
  <si>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</si>
  <si>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</si>
  <si>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</si>
  <si>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</si>
  <si>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</si>
  <si>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</si>
  <si>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</si>
  <si>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</si>
  <si>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</si>
  <si>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</si>
  <si>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</si>
  <si>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</si>
  <si>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</si>
  <si>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</si>
  <si>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</si>
  <si>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</si>
  <si>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</si>
  <si>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</si>
  <si>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</si>
  <si>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</si>
  <si>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</si>
  <si>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</si>
  <si>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</si>
  <si>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</si>
  <si>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</si>
  <si>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</si>
  <si>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</si>
  <si>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</si>
  <si>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</si>
  <si>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</si>
  <si>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</si>
  <si>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</si>
  <si>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</si>
  <si>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</si>
  <si>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</si>
  <si>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</si>
  <si>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</si>
  <si>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</si>
  <si>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</si>
  <si>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</si>
  <si>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</si>
  <si>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</si>
  <si>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</si>
  <si>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</si>
  <si>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</si>
  <si>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</si>
  <si>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</si>
  <si>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</si>
  <si>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</si>
  <si>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</si>
  <si>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</si>
  <si>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</si>
  <si>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</si>
  <si>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</si>
  <si>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</si>
  <si>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</si>
  <si>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</si>
  <si>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</si>
  <si>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</si>
  <si>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</si>
  <si>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</si>
  <si>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</si>
  <si>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</si>
  <si>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</si>
  <si>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</si>
  <si>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</si>
  <si>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</si>
  <si>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</si>
  <si>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</si>
  <si>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</si>
  <si>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</si>
  <si>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</si>
  <si>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</si>
  <si>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</si>
  <si>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</si>
  <si>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</si>
  <si>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</si>
  <si>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</si>
  <si>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</si>
  <si>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</si>
  <si>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</si>
  <si>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</si>
  <si>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</si>
  <si>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</si>
  <si>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</si>
  <si>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</si>
  <si>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</si>
  <si>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</si>
  <si>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</si>
  <si>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</si>
  <si>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</si>
  <si>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</si>
  <si>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</si>
  <si>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</si>
  <si>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</si>
  <si>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</si>
  <si>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</si>
  <si>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</si>
  <si>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</si>
  <si>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</si>
  <si>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</si>
  <si>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</si>
  <si>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</si>
  <si>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</si>
  <si>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</si>
  <si>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</si>
  <si>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</si>
  <si>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</si>
  <si>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</si>
  <si>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</si>
  <si>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</si>
  <si>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</si>
  <si>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</si>
  <si>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</si>
  <si>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</si>
  <si>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</si>
  <si>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</si>
  <si>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</si>
  <si>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</si>
  <si>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</si>
  <si>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</si>
  <si>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</si>
  <si>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</si>
  <si>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</si>
  <si>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</si>
  <si>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</si>
  <si>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</si>
  <si>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</si>
  <si>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</si>
  <si>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</si>
  <si>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</si>
  <si>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</si>
  <si>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</si>
  <si>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</si>
  <si>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</si>
  <si>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</si>
  <si>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</si>
  <si>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</si>
  <si>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</si>
  <si>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</si>
  <si>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</si>
  <si>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</si>
  <si>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</si>
  <si>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</si>
  <si>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</si>
  <si>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</si>
  <si>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</si>
  <si>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</si>
  <si>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</si>
  <si>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</si>
  <si>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</si>
  <si>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</si>
  <si>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</si>
  <si>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</si>
  <si>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</si>
  <si>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</si>
  <si>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</si>
  <si>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</si>
  <si>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</si>
  <si>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</si>
  <si>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</si>
  <si>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</si>
  <si>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</si>
  <si>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</si>
  <si>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</si>
  <si>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</si>
  <si>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</si>
  <si>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</si>
  <si>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</si>
  <si>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</si>
  <si>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</si>
  <si>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</si>
  <si>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</si>
  <si>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</si>
  <si>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</si>
  <si>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</si>
  <si>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</si>
  <si>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</si>
  <si>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</si>
  <si>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</si>
  <si>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</si>
  <si>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</si>
  <si>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</si>
  <si>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</si>
  <si>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</si>
  <si>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</si>
  <si>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</si>
  <si>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</si>
  <si>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</si>
  <si>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</si>
  <si>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</si>
  <si>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</si>
  <si>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</si>
  <si>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</si>
  <si>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</si>
  <si>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</si>
  <si>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</si>
  <si>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</si>
  <si>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</si>
  <si>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</si>
  <si>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</si>
  <si>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</si>
  <si>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</si>
  <si>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</si>
  <si>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</si>
  <si>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</si>
  <si>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</si>
  <si>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</si>
  <si>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</si>
  <si>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</si>
  <si>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</si>
  <si>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</si>
  <si>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</si>
  <si>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</si>
  <si>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</si>
  <si>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</si>
  <si>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</si>
  <si>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</si>
  <si>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</si>
  <si>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</si>
  <si>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</si>
  <si>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</si>
  <si>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</si>
  <si>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</si>
  <si>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</si>
  <si>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</si>
  <si>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</si>
  <si>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</si>
  <si>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</si>
  <si>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</si>
  <si>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</si>
  <si>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</si>
  <si>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</si>
  <si>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</si>
  <si>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</si>
  <si>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</si>
  <si>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</si>
  <si>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</si>
  <si>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</si>
  <si>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</si>
  <si>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</si>
  <si>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</si>
  <si>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</si>
  <si>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</si>
  <si>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</si>
  <si>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</si>
  <si>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</si>
  <si>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</si>
  <si>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</si>
  <si>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</si>
  <si>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</si>
  <si>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</si>
  <si>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</si>
  <si>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</si>
  <si>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</si>
  <si>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</si>
  <si>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</si>
  <si>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</si>
  <si>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</si>
  <si>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</si>
  <si>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</si>
  <si>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</si>
  <si>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</si>
  <si>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</si>
  <si>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</si>
  <si>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</si>
  <si>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</si>
  <si>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</si>
  <si>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</si>
  <si>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</si>
  <si>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</si>
  <si>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</si>
  <si>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</si>
  <si>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</si>
  <si>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</si>
  <si>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</si>
  <si>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</si>
  <si>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</si>
  <si>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</si>
  <si>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</si>
  <si>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</si>
  <si>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</si>
  <si>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</si>
  <si>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</si>
  <si>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</si>
  <si>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</si>
  <si>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</si>
  <si>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</si>
  <si>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</si>
  <si>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</si>
  <si>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</si>
  <si>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</si>
  <si>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</si>
  <si>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</si>
  <si>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</si>
  <si>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</si>
  <si>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</si>
  <si>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</si>
  <si>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</si>
  <si>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</si>
  <si>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</si>
  <si>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</si>
  <si>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</si>
  <si>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</si>
  <si>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</si>
  <si>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</si>
  <si>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</si>
  <si>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</si>
  <si>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</si>
  <si>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</si>
  <si>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</si>
  <si>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</si>
  <si>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</si>
  <si>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</si>
  <si>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</si>
  <si>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</si>
  <si>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</si>
  <si>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</si>
  <si>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</si>
  <si>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</si>
  <si>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</si>
  <si>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</si>
  <si>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</si>
  <si>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</si>
  <si>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</si>
  <si>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</si>
  <si>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</si>
  <si>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</si>
  <si>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</si>
  <si>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</si>
  <si>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</si>
  <si>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</si>
  <si>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</si>
  <si>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</si>
  <si>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</si>
  <si>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</si>
  <si>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</si>
  <si>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</si>
  <si>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</si>
  <si>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</si>
  <si>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</si>
  <si>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</si>
  <si>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</si>
  <si>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</si>
  <si>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</si>
  <si>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</si>
  <si>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</si>
  <si>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</si>
  <si>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</si>
  <si>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</si>
  <si>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</si>
  <si>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</si>
  <si>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</si>
  <si>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</si>
  <si>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</si>
  <si>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</si>
  <si>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</si>
  <si>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</si>
  <si>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</si>
  <si>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</si>
  <si>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</si>
  <si>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</si>
  <si>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</si>
  <si>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</si>
  <si>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</si>
  <si>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</si>
  <si>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</si>
  <si>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</si>
  <si>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</si>
  <si>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</si>
  <si>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</si>
  <si>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</si>
  <si>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</si>
  <si>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</si>
  <si>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</si>
  <si>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</si>
  <si>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</si>
  <si>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</si>
  <si>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</si>
  <si>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</si>
  <si>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</si>
  <si>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</si>
  <si>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</si>
  <si>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</si>
  <si>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</si>
  <si>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</si>
  <si>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</si>
  <si>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</si>
  <si>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</si>
  <si>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</si>
  <si>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</si>
  <si>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</si>
  <si>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</si>
  <si>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</si>
  <si>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</si>
  <si>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</si>
  <si>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</si>
  <si>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</si>
  <si>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</si>
  <si>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</si>
  <si>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</si>
  <si>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</si>
  <si>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</si>
  <si>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</si>
  <si>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</si>
  <si>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</si>
  <si>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</si>
  <si>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</si>
  <si>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</si>
  <si>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</si>
  <si>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</si>
  <si>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</si>
  <si>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</si>
  <si>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</si>
  <si>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</si>
  <si>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</si>
  <si>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</si>
  <si>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</si>
  <si>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</si>
  <si>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</si>
  <si>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</si>
  <si>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</si>
  <si>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</si>
  <si>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</si>
  <si>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</si>
  <si>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</si>
  <si>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</si>
  <si>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</si>
  <si>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</si>
  <si>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</si>
  <si>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</si>
  <si>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</si>
  <si>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</si>
  <si>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</si>
  <si>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</si>
  <si>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</si>
  <si>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</si>
  <si>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</si>
  <si>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</si>
  <si>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</si>
  <si>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</si>
  <si>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</si>
  <si>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</si>
  <si>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</si>
  <si>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</si>
  <si>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</si>
  <si>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</si>
  <si>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</si>
  <si>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</si>
  <si>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</si>
  <si>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</si>
  <si>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</si>
  <si>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</si>
  <si>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</si>
  <si>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</si>
  <si>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</si>
  <si>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</si>
  <si>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</si>
  <si>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</si>
  <si>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</si>
  <si>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</si>
  <si>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</si>
  <si>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</si>
  <si>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</si>
  <si>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</si>
  <si>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</si>
  <si>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</si>
  <si>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</si>
  <si>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</si>
  <si>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</si>
  <si>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</si>
  <si>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</si>
  <si>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</si>
  <si>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</si>
  <si>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</si>
  <si>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</si>
  <si>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</si>
  <si>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</si>
  <si>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</si>
  <si>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</si>
  <si>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</si>
  <si>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</si>
  <si>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</si>
  <si>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</si>
  <si>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</si>
  <si>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</si>
  <si>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</si>
  <si>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</si>
  <si>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</si>
  <si>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</si>
  <si>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</si>
  <si>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</si>
  <si>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</si>
  <si>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</si>
  <si>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</si>
  <si>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</si>
  <si>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</si>
  <si>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</si>
  <si>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</si>
  <si>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</si>
  <si>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</si>
  <si>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</si>
  <si>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</si>
  <si>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</si>
  <si>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</si>
  <si>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</si>
  <si>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</si>
  <si>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</si>
  <si>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</si>
  <si>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</si>
  <si>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</si>
  <si>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</si>
  <si>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</si>
  <si>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</si>
  <si>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</si>
  <si>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</si>
  <si>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</si>
  <si>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</si>
  <si>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</si>
  <si>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</si>
  <si>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</si>
  <si>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</si>
  <si>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</si>
  <si>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</si>
  <si>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</si>
  <si>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</si>
  <si>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</si>
  <si>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</si>
  <si>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</si>
  <si>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</si>
  <si>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</si>
  <si>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</si>
  <si>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</si>
  <si>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</si>
  <si>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</si>
  <si>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</si>
  <si>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</si>
  <si>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</si>
  <si>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</si>
  <si>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</si>
  <si>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</si>
  <si>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</si>
  <si>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</si>
  <si>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</si>
  <si>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</si>
  <si>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</si>
  <si>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</si>
  <si>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</si>
  <si>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</si>
  <si>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</si>
  <si>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</si>
  <si>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</si>
  <si>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</si>
  <si>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</si>
  <si>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</si>
  <si>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</si>
  <si>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</si>
  <si>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</si>
  <si>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</si>
  <si>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</si>
  <si>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</si>
  <si>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</si>
  <si>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</si>
  <si>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</si>
  <si>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</si>
  <si>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</si>
  <si>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</si>
  <si>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</si>
  <si>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</si>
  <si>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</si>
  <si>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</si>
  <si>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</si>
  <si>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</si>
  <si>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</si>
  <si>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</si>
  <si>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</si>
  <si>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</si>
  <si>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</si>
  <si>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</si>
  <si>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</si>
  <si>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</si>
  <si>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</si>
  <si>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</si>
  <si>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</si>
  <si>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</si>
  <si>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</si>
  <si>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</si>
  <si>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</si>
  <si>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</si>
  <si>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</si>
  <si>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</si>
  <si>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</si>
  <si>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</si>
  <si>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</si>
  <si>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</si>
  <si>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</si>
  <si>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</si>
  <si>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</si>
  <si>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</si>
  <si>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</si>
  <si>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</si>
  <si>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</si>
  <si>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</si>
  <si>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</si>
  <si>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</si>
  <si>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</si>
  <si>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</si>
  <si>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</si>
  <si>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</si>
  <si>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</si>
  <si>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</si>
  <si>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</si>
  <si>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</si>
  <si>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</si>
  <si>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</si>
  <si>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</si>
  <si>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</si>
  <si>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</si>
  <si>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</si>
  <si>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</si>
  <si>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</si>
  <si>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</si>
  <si>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</si>
  <si>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</si>
  <si>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</si>
  <si>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</si>
  <si>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</si>
  <si>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</si>
  <si>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</si>
  <si>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</si>
  <si>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</si>
  <si>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</si>
  <si>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</si>
  <si>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</si>
  <si>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</si>
  <si>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</si>
  <si>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</si>
  <si>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</si>
  <si>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</si>
  <si>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</si>
  <si>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</si>
  <si>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</si>
  <si>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</si>
  <si>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</si>
  <si>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</si>
  <si>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</si>
  <si>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</si>
  <si>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</si>
  <si>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</si>
  <si>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</si>
  <si>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</si>
  <si>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</si>
  <si>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</si>
  <si>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</si>
  <si>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</si>
  <si>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</si>
  <si>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</si>
  <si>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</si>
  <si>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</si>
  <si>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</si>
  <si>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</si>
  <si>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</si>
  <si>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</si>
  <si>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</si>
  <si>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</si>
  <si>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</si>
  <si>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</si>
  <si>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</si>
  <si>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</si>
  <si>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</si>
  <si>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</si>
  <si>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</si>
  <si>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</si>
  <si>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</si>
  <si>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</si>
  <si>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</si>
  <si>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</si>
  <si>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</si>
  <si>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</si>
  <si>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</si>
  <si>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</si>
  <si>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</si>
  <si>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</si>
  <si>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</si>
  <si>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</si>
  <si>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</si>
  <si>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</si>
  <si>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</si>
  <si>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</si>
  <si>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</si>
  <si>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</si>
  <si>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</si>
  <si>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</si>
  <si>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</si>
  <si>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</si>
  <si>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</si>
  <si>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</si>
  <si>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</si>
  <si>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</si>
  <si>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</si>
  <si>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</si>
  <si>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</si>
  <si>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</si>
  <si>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</si>
  <si>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</si>
  <si>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</si>
  <si>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</si>
  <si>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</si>
  <si>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</si>
  <si>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</si>
  <si>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</si>
  <si>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</si>
  <si>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</si>
  <si>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</si>
  <si>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</si>
  <si>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</si>
  <si>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</si>
  <si>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</si>
  <si>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</si>
  <si>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</si>
  <si>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</si>
  <si>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</si>
  <si>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</si>
  <si>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</si>
  <si>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</si>
  <si>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</si>
  <si>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</si>
  <si>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</si>
  <si>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</si>
  <si>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</si>
  <si>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</si>
  <si>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</si>
  <si>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</si>
  <si>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</si>
  <si>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</si>
  <si>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</si>
  <si>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</si>
  <si>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</si>
  <si>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</si>
  <si>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</si>
  <si>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</si>
  <si>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</si>
  <si>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</si>
  <si>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</si>
  <si>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</si>
  <si>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</si>
  <si>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</si>
  <si>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</si>
  <si>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</si>
  <si>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</si>
  <si>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</si>
  <si>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</si>
  <si>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</si>
  <si>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</si>
  <si>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</si>
  <si>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</si>
  <si>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</si>
  <si>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</si>
  <si>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</si>
  <si>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</si>
  <si>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</si>
  <si>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</si>
  <si>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</si>
  <si>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</si>
  <si>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</si>
  <si>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</si>
  <si>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</si>
  <si>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</si>
  <si>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</si>
  <si>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</si>
  <si>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</si>
  <si>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</si>
  <si>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</si>
  <si>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</si>
  <si>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</si>
  <si>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</si>
  <si>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</si>
  <si>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</si>
  <si>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</si>
  <si>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</si>
  <si>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</si>
  <si>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</si>
  <si>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</si>
  <si>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</si>
  <si>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</si>
  <si>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</si>
  <si>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</si>
  <si>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</si>
  <si>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</si>
  <si>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</si>
  <si>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</si>
  <si>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</si>
  <si>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</si>
  <si>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</si>
  <si>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</si>
  <si>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</si>
  <si>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</si>
  <si>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</si>
  <si>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</si>
  <si>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</si>
  <si>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</si>
  <si>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</si>
  <si>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</si>
  <si>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</si>
  <si>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</si>
  <si>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</si>
  <si>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</si>
  <si>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</si>
  <si>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</si>
  <si>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</si>
  <si>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</si>
  <si>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</si>
  <si>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</si>
  <si>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</si>
  <si>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</si>
  <si>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</si>
  <si>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</si>
  <si>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</si>
  <si>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</si>
  <si>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</si>
  <si>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</si>
  <si>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</si>
  <si>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</si>
  <si>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</si>
  <si>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</si>
  <si>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</si>
  <si>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</si>
  <si>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</si>
  <si>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</si>
  <si>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</si>
  <si>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</si>
  <si>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</si>
  <si>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</si>
  <si>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</si>
  <si>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</si>
  <si>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</si>
  <si>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</si>
  <si>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</si>
  <si>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</si>
  <si>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</si>
  <si>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</si>
  <si>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</si>
  <si>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</si>
  <si>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</si>
  <si>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</si>
  <si>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</si>
  <si>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</si>
  <si>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</si>
  <si>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</si>
  <si>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</si>
  <si>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</si>
  <si>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</si>
  <si>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</si>
  <si>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</si>
  <si>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</si>
  <si>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</si>
  <si>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</si>
  <si>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</si>
  <si>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</si>
  <si>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</si>
  <si>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</si>
  <si>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</si>
  <si>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</si>
  <si>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</si>
  <si>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</si>
  <si>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</si>
  <si>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</si>
  <si>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</si>
  <si>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</si>
  <si>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</si>
  <si>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</si>
  <si>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</si>
  <si>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</si>
  <si>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</si>
  <si>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</si>
  <si>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</si>
  <si>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</si>
  <si>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</si>
  <si>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</si>
  <si>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</si>
  <si>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</si>
  <si>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</si>
  <si>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</si>
  <si>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</si>
  <si>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</si>
  <si>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</si>
  <si>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</si>
  <si>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</si>
  <si>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</si>
  <si>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</si>
  <si>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</si>
  <si>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</si>
  <si>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</si>
  <si>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</si>
  <si>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</si>
  <si>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</si>
  <si>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</si>
  <si>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</si>
  <si>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</si>
  <si>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</si>
  <si>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</si>
  <si>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</si>
  <si>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</si>
  <si>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</si>
  <si>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</si>
  <si>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</si>
  <si>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</si>
  <si>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</si>
  <si>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</si>
  <si>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</si>
  <si>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</si>
  <si>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</si>
  <si>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</si>
  <si>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</si>
  <si>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</si>
  <si>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</si>
  <si>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</si>
  <si>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</si>
  <si>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</si>
  <si>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</si>
  <si>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</si>
  <si>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</si>
  <si>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</si>
  <si>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</si>
  <si>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</si>
  <si>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</si>
  <si>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</si>
  <si>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</si>
  <si>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</si>
  <si>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</si>
  <si>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</si>
  <si>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</si>
  <si>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</si>
  <si>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</si>
  <si>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</si>
  <si>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</si>
  <si>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</si>
  <si>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</si>
  <si>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</si>
  <si>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</si>
  <si>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</si>
  <si>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</si>
  <si>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</si>
  <si>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</si>
  <si>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</si>
  <si>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</si>
  <si>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</si>
  <si>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</si>
  <si>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</si>
  <si>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</si>
  <si>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</si>
  <si>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</si>
  <si>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</si>
  <si>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</si>
  <si>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</si>
  <si>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</si>
  <si>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</si>
  <si>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</si>
  <si>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</si>
  <si>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</si>
  <si>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</si>
  <si>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</si>
  <si>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</si>
  <si>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</si>
  <si>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</si>
  <si>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</si>
  <si>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</si>
  <si>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</si>
  <si>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</si>
  <si>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</si>
  <si>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</si>
  <si>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</si>
  <si>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</si>
  <si>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</si>
  <si>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</si>
  <si>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</si>
  <si>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</si>
  <si>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</si>
  <si>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</si>
  <si>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</si>
  <si>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</si>
  <si>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</si>
  <si>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</si>
  <si>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</si>
  <si>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</si>
  <si>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</si>
  <si>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</si>
  <si>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</si>
  <si>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</si>
  <si>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</si>
  <si>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</si>
  <si>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</si>
  <si>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</si>
  <si>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</si>
  <si>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</si>
  <si>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</si>
  <si>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</si>
  <si>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</si>
  <si>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</si>
  <si>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</si>
  <si>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</si>
  <si>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</si>
  <si>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</si>
  <si>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</si>
  <si>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</si>
  <si>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</si>
  <si>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</si>
  <si>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</si>
  <si>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</si>
  <si>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</si>
  <si>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</si>
  <si>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</si>
  <si>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</si>
  <si>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</si>
  <si>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</si>
  <si>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</si>
  <si>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</si>
  <si>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</si>
  <si>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</si>
  <si>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</si>
  <si>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</si>
  <si>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</si>
  <si>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</si>
  <si>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</si>
  <si>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</si>
  <si>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</si>
  <si>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</si>
  <si>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</si>
  <si>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</si>
  <si>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</si>
  <si>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</si>
  <si>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</si>
  <si>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</si>
  <si>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</si>
  <si>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</si>
  <si>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</si>
  <si>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</si>
  <si>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</si>
  <si>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</si>
  <si>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</si>
  <si>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</si>
  <si>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</si>
  <si>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</si>
  <si>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</si>
  <si>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</si>
  <si>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</si>
  <si>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</si>
  <si>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</si>
  <si>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</si>
  <si>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</si>
  <si>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</si>
  <si>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</si>
  <si>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</si>
  <si>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</si>
  <si>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</si>
  <si>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</si>
  <si>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</si>
  <si>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</si>
  <si>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</si>
  <si>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</si>
  <si>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</si>
  <si>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</si>
  <si>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</si>
  <si>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</si>
  <si>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</si>
  <si>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</si>
  <si>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</si>
  <si>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</si>
  <si>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</si>
  <si>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</si>
  <si>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</si>
  <si>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</si>
  <si>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</si>
  <si>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</si>
  <si>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</si>
  <si>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</si>
  <si>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</si>
  <si>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</si>
  <si>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</si>
  <si>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</si>
  <si>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</si>
  <si>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</si>
  <si>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</si>
  <si>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</si>
  <si>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</si>
  <si>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</si>
  <si>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</si>
  <si>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</si>
  <si>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</si>
  <si>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</si>
  <si>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</si>
  <si>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</si>
  <si>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</si>
  <si>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</si>
  <si>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</si>
  <si>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</si>
  <si>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</si>
  <si>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</si>
  <si>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</si>
  <si>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</si>
  <si>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</si>
  <si>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</si>
  <si>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</si>
  <si>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</si>
  <si>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</si>
  <si>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</si>
  <si>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</si>
  <si>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</si>
  <si>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</si>
  <si>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</si>
  <si>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</si>
  <si>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</si>
  <si>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</si>
  <si>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</si>
  <si>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</si>
  <si>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</si>
  <si>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</si>
  <si>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</si>
  <si>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</si>
  <si>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</si>
  <si>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</si>
  <si>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</si>
  <si>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</si>
  <si>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</si>
  <si>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</si>
  <si>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</si>
  <si>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</si>
  <si>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</si>
  <si>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</si>
  <si>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</si>
  <si>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</si>
  <si>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</si>
  <si>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</si>
  <si>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</si>
  <si>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</si>
  <si>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</si>
  <si>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</si>
  <si>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</si>
  <si>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</si>
  <si>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</si>
  <si>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</si>
  <si>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</si>
  <si>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</si>
  <si>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</si>
  <si>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</si>
  <si>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</si>
  <si>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</si>
  <si>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</si>
  <si>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</si>
  <si>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</si>
  <si>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</si>
  <si>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</si>
  <si>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</si>
  <si>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</si>
  <si>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</si>
  <si>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</si>
  <si>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</si>
  <si>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</si>
  <si>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</si>
  <si>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</si>
  <si>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</si>
  <si>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</si>
  <si>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</si>
  <si>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</si>
  <si>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</si>
  <si>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</si>
  <si>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</si>
  <si>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</si>
  <si>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</si>
  <si>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</si>
  <si>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</si>
  <si>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</si>
  <si>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</si>
  <si>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</si>
  <si>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</si>
  <si>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</si>
  <si>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</si>
  <si>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</si>
  <si>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</si>
  <si>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</si>
  <si>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</si>
  <si>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</si>
  <si>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</si>
  <si>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</si>
  <si>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</si>
  <si>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</si>
  <si>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</si>
  <si>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</si>
  <si>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</si>
  <si>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</si>
  <si>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</si>
  <si>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</si>
  <si>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</si>
  <si>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</si>
  <si>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</si>
  <si>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</si>
  <si>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</si>
  <si>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</si>
  <si>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</si>
  <si>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</si>
  <si>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</si>
  <si>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</si>
  <si>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</si>
  <si>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</si>
  <si>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</si>
  <si>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</si>
  <si>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</si>
  <si>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</si>
  <si>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</si>
  <si>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</si>
  <si>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</si>
  <si>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</si>
  <si>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</si>
  <si>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</si>
  <si>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</si>
  <si>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</si>
  <si>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</si>
  <si>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</si>
  <si>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</si>
  <si>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</si>
  <si>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</si>
  <si>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</si>
  <si>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</si>
  <si>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</si>
  <si>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</si>
  <si>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</si>
  <si>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</si>
  <si>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</si>
  <si>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</si>
  <si>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</si>
  <si>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</si>
  <si>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</si>
  <si>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</si>
  <si>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</si>
  <si>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</si>
  <si>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</si>
  <si>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</si>
  <si>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</si>
  <si>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</si>
  <si>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</si>
  <si>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</si>
  <si>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</si>
  <si>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</si>
  <si>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</si>
  <si>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</si>
  <si>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</si>
  <si>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</si>
  <si>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</si>
  <si>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</si>
  <si>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</si>
  <si>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</si>
  <si>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</si>
  <si>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</si>
  <si>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</si>
  <si>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</si>
  <si>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</si>
  <si>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</si>
  <si>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</si>
  <si>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</si>
  <si>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</si>
  <si>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</si>
  <si>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</si>
  <si>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</si>
  <si>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</si>
  <si>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</si>
  <si>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</si>
  <si>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</si>
  <si>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</si>
  <si>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</si>
  <si>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</si>
  <si>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</si>
  <si>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</si>
  <si>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</si>
  <si>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</si>
  <si>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</si>
  <si>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</si>
  <si>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</si>
  <si>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</si>
  <si>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</si>
  <si>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</si>
  <si>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</si>
  <si>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</si>
  <si>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</si>
  <si>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</si>
  <si>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</si>
  <si>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</si>
  <si>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</si>
  <si>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</si>
  <si>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</si>
  <si>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</si>
  <si>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</si>
  <si>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</si>
  <si>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</si>
  <si>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</si>
  <si>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</si>
  <si>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</si>
  <si>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</si>
  <si>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</si>
  <si>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</si>
  <si>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</si>
  <si>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</si>
  <si>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</si>
  <si>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</si>
  <si>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</si>
  <si>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</si>
  <si>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</si>
  <si>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</si>
  <si>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</si>
  <si>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</si>
  <si>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</si>
  <si>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</si>
  <si>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</si>
  <si>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</si>
  <si>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</si>
  <si>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</si>
  <si>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</si>
  <si>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</si>
  <si>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</si>
  <si>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</si>
  <si>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</si>
  <si>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</si>
  <si>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</si>
  <si>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</si>
  <si>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</si>
  <si>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</si>
  <si>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</si>
  <si>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</si>
  <si>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</si>
  <si>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</si>
  <si>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</si>
  <si>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</si>
  <si>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</si>
  <si>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</si>
  <si>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</si>
  <si>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</si>
  <si>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</si>
  <si>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</si>
  <si>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</si>
  <si>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</si>
  <si>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</si>
  <si>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</si>
  <si>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</si>
  <si>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</si>
  <si>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</si>
  <si>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</si>
  <si>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</si>
  <si>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</si>
  <si>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</si>
  <si>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</si>
  <si>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</si>
  <si>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</si>
  <si>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</si>
  <si>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</si>
  <si>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</si>
  <si>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</si>
  <si>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</si>
  <si>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</si>
  <si>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</si>
  <si>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</si>
  <si>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</si>
  <si>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</si>
  <si>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</si>
  <si>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</si>
  <si>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</si>
  <si>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</si>
  <si>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</si>
  <si>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</si>
  <si>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</si>
  <si>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</si>
  <si>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</si>
  <si>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</si>
  <si>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</si>
  <si>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</si>
  <si>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</si>
  <si>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</si>
  <si>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</si>
  <si>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</si>
  <si>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</si>
  <si>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</si>
  <si>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</si>
  <si>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</si>
  <si>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</si>
  <si>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</si>
  <si>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</si>
  <si>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</si>
  <si>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</si>
  <si>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</si>
  <si>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</si>
  <si>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</si>
  <si>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</si>
  <si>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</si>
  <si>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</si>
  <si>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</si>
  <si>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</si>
  <si>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</si>
  <si>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</si>
  <si>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</si>
  <si>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</si>
  <si>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</si>
  <si>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</si>
  <si>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</si>
  <si>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</si>
  <si>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</si>
  <si>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</si>
  <si>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</si>
  <si>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</si>
  <si>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</si>
  <si>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</si>
  <si>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</si>
  <si>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</si>
  <si>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</si>
  <si>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</si>
  <si>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</si>
  <si>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</si>
  <si>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</si>
  <si>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</si>
  <si>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</si>
  <si>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</si>
  <si>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</si>
  <si>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</si>
  <si>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</si>
  <si>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</si>
  <si>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</si>
  <si>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</si>
  <si>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</si>
  <si>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</si>
  <si>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</si>
  <si>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</si>
  <si>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</si>
  <si>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</si>
  <si>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</si>
  <si>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</si>
  <si>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</si>
  <si>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</si>
  <si>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</si>
  <si>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</si>
  <si>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</si>
  <si>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</si>
  <si>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</si>
  <si>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</si>
  <si>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</si>
  <si>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</si>
  <si>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</si>
  <si>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</si>
  <si>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</si>
  <si>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</si>
  <si>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</si>
  <si>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</si>
  <si>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</si>
  <si>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</si>
  <si>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</si>
  <si>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</si>
  <si>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</si>
  <si>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</si>
  <si>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</si>
  <si>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</si>
  <si>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</si>
  <si>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</si>
  <si>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</si>
  <si>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</si>
  <si>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</si>
  <si>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</si>
  <si>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</si>
  <si>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</si>
  <si>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</si>
  <si>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</si>
  <si>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</si>
  <si>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</si>
  <si>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</si>
  <si>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</si>
  <si>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</si>
  <si>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</si>
  <si>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</si>
  <si>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</si>
  <si>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</si>
  <si>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</si>
  <si>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</si>
  <si>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</si>
  <si>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</si>
  <si>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</si>
  <si>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</si>
  <si>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</si>
  <si>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</si>
  <si>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</si>
  <si>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</si>
  <si>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</si>
  <si>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</si>
  <si>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</si>
  <si>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</si>
  <si>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</si>
  <si>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</si>
  <si>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</si>
  <si>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</si>
  <si>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</si>
  <si>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</si>
  <si>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</si>
  <si>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</si>
  <si>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</si>
  <si>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</si>
  <si>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</si>
  <si>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</si>
  <si>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</si>
  <si>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</si>
  <si>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</si>
  <si>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</si>
  <si>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</si>
  <si>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</si>
  <si>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</si>
  <si>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</si>
  <si>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</si>
  <si>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</si>
  <si>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</si>
  <si>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</si>
  <si>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</si>
  <si>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</si>
  <si>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</si>
  <si>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</si>
  <si>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</si>
  <si>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</si>
  <si>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</si>
  <si>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</si>
  <si>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</si>
  <si>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</si>
  <si>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</si>
  <si>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</si>
  <si>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</si>
  <si>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</si>
  <si>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</si>
  <si>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</si>
  <si>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</si>
  <si>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</si>
  <si>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</si>
  <si>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</si>
  <si>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</si>
  <si>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</si>
  <si>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</si>
  <si>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</si>
  <si>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</si>
  <si>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</si>
  <si>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</si>
  <si>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</si>
  <si>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</si>
  <si>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</si>
  <si>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</si>
  <si>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</si>
  <si>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</si>
  <si>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</si>
  <si>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</si>
  <si>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</si>
  <si>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</si>
  <si>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</si>
  <si>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</si>
  <si>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</si>
  <si>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</si>
  <si>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</si>
  <si>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</si>
  <si>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</si>
  <si>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</si>
  <si>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</si>
  <si>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</si>
  <si>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</si>
  <si>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</si>
  <si>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</si>
  <si>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</si>
  <si>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</si>
  <si>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</si>
  <si>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</si>
  <si>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</si>
  <si>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</si>
  <si>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</si>
  <si>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</si>
  <si>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</si>
  <si>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</si>
  <si>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</si>
  <si>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</si>
  <si>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</si>
  <si>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</si>
  <si>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</si>
  <si>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</si>
  <si>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</si>
  <si>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</si>
  <si>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</si>
  <si>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</si>
  <si>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</si>
  <si>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</si>
  <si>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</si>
  <si>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</si>
  <si>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</si>
  <si>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</si>
  <si>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</si>
  <si>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</si>
  <si>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</si>
  <si>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</si>
  <si>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</si>
  <si>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</si>
  <si>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</si>
  <si>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</si>
  <si>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</si>
  <si>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</si>
  <si>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</si>
  <si>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</si>
  <si>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</si>
  <si>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</si>
  <si>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</si>
  <si>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</si>
  <si>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</si>
  <si>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</si>
  <si>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</si>
  <si>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</si>
  <si>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</si>
  <si>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</si>
  <si>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</si>
  <si>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</si>
  <si>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</si>
  <si>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</si>
  <si>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</si>
  <si>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</si>
  <si>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</si>
  <si>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</si>
  <si>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</si>
  <si>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</si>
  <si>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</si>
  <si>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</si>
  <si>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</si>
  <si>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</si>
  <si>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</si>
  <si>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</si>
  <si>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</si>
  <si>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</si>
  <si>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</si>
  <si>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</si>
  <si>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</si>
  <si>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</si>
  <si>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</si>
  <si>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</si>
  <si>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</si>
  <si>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</si>
  <si>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</si>
  <si>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</si>
  <si>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</si>
  <si>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</si>
  <si>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</si>
  <si>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</si>
  <si>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</si>
  <si>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</si>
  <si>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</si>
  <si>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</si>
  <si>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</si>
  <si>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</si>
  <si>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</si>
  <si>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</si>
  <si>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</si>
  <si>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</si>
  <si>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</si>
  <si>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</si>
  <si>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</si>
  <si>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</si>
  <si>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</si>
  <si>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</si>
  <si>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</si>
  <si>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</si>
  <si>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</si>
  <si>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</si>
  <si>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</si>
  <si>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</si>
  <si>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</si>
  <si>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</si>
  <si>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</si>
  <si>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</si>
  <si>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</si>
  <si>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</si>
  <si>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</si>
  <si>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</si>
  <si>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</si>
  <si>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</si>
  <si>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</si>
  <si>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</si>
  <si>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</si>
  <si>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</si>
  <si>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</si>
  <si>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</si>
  <si>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</si>
  <si>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</si>
  <si>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</si>
  <si>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</si>
  <si>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</si>
  <si>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</si>
  <si>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</si>
  <si>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</si>
  <si>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</si>
  <si>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</si>
  <si>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</si>
  <si>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</si>
  <si>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</si>
  <si>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</si>
  <si>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</si>
  <si>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</si>
  <si>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</si>
  <si>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</si>
  <si>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</si>
  <si>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</si>
  <si>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</si>
  <si>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</si>
  <si>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</si>
  <si>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</si>
  <si>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</si>
  <si>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</si>
  <si>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</si>
  <si>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</si>
  <si>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</si>
  <si>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</si>
  <si>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</si>
  <si>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</si>
  <si>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</si>
  <si>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</si>
  <si>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</si>
  <si>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</si>
  <si>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</si>
  <si>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</si>
  <si>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</si>
  <si>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</si>
  <si>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</si>
  <si>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</si>
  <si>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</si>
  <si>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</si>
  <si>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</si>
  <si>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</si>
  <si>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</si>
  <si>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</si>
  <si>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</si>
  <si>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</si>
  <si>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</si>
  <si>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</si>
  <si>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</si>
  <si>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</si>
  <si>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</si>
  <si>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</si>
  <si>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</si>
  <si>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</si>
  <si>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</si>
  <si>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</si>
  <si>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</si>
  <si>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</si>
  <si>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</si>
  <si>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</si>
  <si>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</si>
  <si>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</si>
  <si>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</si>
  <si>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</si>
  <si>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</si>
  <si>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</si>
  <si>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</si>
  <si>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</si>
  <si>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</si>
  <si>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</si>
  <si>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</si>
  <si>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</si>
  <si>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</si>
  <si>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</si>
  <si>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</si>
  <si>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</si>
  <si>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</si>
  <si>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</si>
  <si>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</si>
  <si>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</si>
  <si>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</si>
  <si>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</si>
  <si>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</si>
  <si>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</si>
  <si>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</si>
  <si>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</si>
  <si>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</si>
  <si>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</si>
  <si>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</si>
  <si>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</si>
  <si>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</si>
  <si>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</si>
  <si>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</si>
  <si>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</si>
  <si>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</si>
  <si>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</si>
  <si>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</si>
  <si>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</si>
  <si>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</si>
  <si>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</si>
  <si>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</si>
  <si>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</si>
  <si>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</si>
  <si>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</si>
  <si>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</si>
  <si>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</si>
  <si>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</si>
  <si>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</si>
  <si>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</si>
  <si>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</si>
  <si>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</si>
  <si>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</si>
  <si>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</si>
  <si>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</si>
  <si>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</si>
  <si>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</si>
  <si>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</si>
  <si>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</si>
  <si>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</si>
  <si>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</si>
  <si>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</si>
  <si>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</si>
  <si>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</si>
  <si>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</si>
  <si>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</si>
  <si>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</si>
  <si>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</si>
  <si>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</si>
  <si>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</si>
  <si>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</si>
  <si>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</si>
  <si>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</si>
  <si>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</si>
  <si>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</si>
  <si>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</si>
  <si>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</si>
  <si>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</si>
  <si>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</si>
  <si>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</si>
  <si>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</si>
  <si>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</si>
  <si>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</si>
  <si>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</si>
  <si>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</si>
  <si>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</si>
  <si>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</si>
  <si>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</si>
  <si>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</si>
  <si>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</si>
  <si>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</si>
  <si>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</si>
  <si>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</si>
  <si>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</si>
  <si>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</si>
  <si>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</si>
  <si>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</si>
  <si>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</si>
  <si>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</si>
  <si>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</si>
  <si>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</si>
  <si>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</si>
  <si>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</si>
  <si>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</si>
  <si>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</si>
  <si>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</si>
  <si>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</si>
  <si>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</si>
  <si>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</si>
  <si>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</si>
  <si>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</si>
  <si>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</si>
  <si>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</si>
  <si>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</si>
  <si>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</si>
  <si>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</si>
  <si>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</si>
  <si>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</si>
  <si>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</si>
  <si>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</si>
  <si>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</si>
  <si>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</si>
  <si>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</si>
  <si>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</si>
  <si>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</si>
  <si>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</si>
  <si>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</si>
  <si>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</si>
  <si>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</si>
  <si>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</si>
  <si>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</si>
  <si>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</si>
  <si>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</si>
  <si>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</si>
  <si>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</si>
  <si>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</si>
  <si>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</si>
  <si>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</si>
  <si>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</si>
  <si>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</si>
  <si>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</si>
  <si>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</si>
  <si>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</si>
  <si>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</si>
  <si>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</si>
  <si>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</si>
  <si>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</si>
  <si>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</si>
  <si>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</si>
  <si>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</si>
  <si>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</si>
  <si>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</si>
  <si>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</si>
  <si>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</si>
  <si>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</si>
  <si>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</si>
  <si>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</si>
  <si>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</si>
  <si>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</si>
  <si>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</si>
  <si>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</si>
  <si>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</si>
  <si>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</si>
  <si>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</si>
  <si>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</si>
  <si>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</si>
  <si>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</si>
  <si>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</si>
  <si>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</si>
  <si>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</si>
  <si>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</si>
  <si>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</si>
  <si>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</si>
  <si>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</si>
  <si>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</si>
  <si>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</si>
  <si>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</si>
  <si>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</si>
  <si>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</si>
  <si>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</si>
  <si>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</si>
  <si>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</si>
  <si>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</si>
  <si>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</si>
  <si>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</si>
  <si>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</si>
  <si>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</si>
  <si>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</si>
  <si>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</si>
  <si>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</si>
  <si>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</si>
  <si>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</si>
  <si>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</si>
  <si>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</si>
  <si>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</si>
  <si>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</si>
  <si>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</si>
  <si>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</si>
  <si>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</si>
  <si>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</si>
  <si>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</si>
  <si>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</si>
  <si>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</si>
  <si>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</si>
  <si>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</si>
  <si>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</si>
  <si>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</si>
  <si>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</si>
  <si>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</si>
  <si>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</si>
  <si>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</si>
  <si>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</si>
  <si>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</si>
  <si>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</si>
  <si>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</si>
  <si>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</si>
  <si>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</si>
  <si>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</si>
  <si>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</si>
  <si>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</si>
  <si>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</si>
  <si>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</si>
  <si>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</si>
  <si>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</si>
  <si>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</si>
  <si>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</si>
  <si>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</si>
  <si>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</si>
  <si>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</si>
  <si>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</si>
  <si>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</si>
  <si>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</si>
  <si>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</si>
  <si>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</si>
  <si>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</si>
  <si>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</si>
  <si>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</si>
  <si>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</si>
  <si>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</si>
  <si>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</si>
  <si>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</si>
  <si>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</si>
  <si>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</si>
  <si>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</si>
  <si>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</si>
  <si>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</si>
  <si>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</si>
  <si>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</si>
  <si>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</si>
  <si>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</si>
  <si>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</si>
  <si>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</si>
  <si>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</si>
  <si>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</si>
  <si>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</si>
  <si>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</si>
  <si>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</si>
  <si>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</si>
  <si>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</si>
  <si>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</si>
  <si>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</si>
  <si>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</si>
  <si>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</si>
  <si>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</si>
  <si>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</si>
  <si>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</si>
  <si>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</si>
  <si>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</si>
  <si>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</si>
  <si>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</si>
  <si>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</si>
  <si>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</si>
  <si>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</si>
  <si>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</si>
  <si>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</si>
  <si>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</si>
  <si>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</si>
  <si>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</si>
  <si>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</si>
  <si>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</si>
  <si>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</si>
  <si>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</si>
  <si>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</si>
  <si>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</si>
  <si>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</si>
  <si>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</si>
  <si>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</si>
  <si>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</si>
  <si>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</si>
  <si>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</si>
  <si>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</si>
  <si>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</si>
  <si>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</si>
  <si>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</si>
  <si>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</si>
  <si>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</si>
  <si>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</si>
  <si>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</si>
  <si>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</si>
  <si>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</si>
  <si>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</si>
  <si>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</si>
  <si>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</si>
  <si>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</si>
  <si>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</si>
  <si>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</si>
  <si>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</si>
  <si>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</si>
  <si>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</si>
  <si>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</si>
  <si>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</si>
  <si>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</si>
  <si>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</si>
  <si>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</si>
  <si>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</si>
  <si>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</si>
  <si>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</si>
  <si>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</si>
  <si>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</si>
  <si>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</si>
  <si>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</si>
  <si>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</si>
  <si>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</si>
  <si>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</si>
  <si>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</si>
  <si>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</si>
  <si>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</si>
  <si>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</si>
  <si>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</si>
  <si>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</si>
  <si>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</si>
  <si>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</si>
  <si>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</si>
  <si>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</si>
  <si>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</si>
  <si>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</si>
  <si>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</si>
  <si>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</si>
  <si>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</si>
  <si>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</si>
  <si>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</si>
  <si>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</si>
  <si>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</si>
  <si>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</si>
  <si>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</si>
  <si>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</si>
  <si>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</si>
  <si>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</si>
  <si>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</si>
  <si>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</si>
  <si>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</si>
  <si>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</si>
  <si>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</si>
  <si>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</si>
  <si>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</si>
  <si>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</si>
  <si>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</si>
  <si>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</si>
  <si>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</si>
  <si>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</si>
  <si>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</si>
  <si>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</si>
  <si>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</si>
  <si>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</si>
  <si>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</si>
  <si>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</si>
  <si>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</si>
  <si>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</si>
  <si>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</si>
  <si>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</si>
  <si>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</si>
  <si>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</si>
  <si>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</si>
  <si>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</si>
  <si>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</si>
  <si>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</si>
  <si>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</si>
  <si>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</si>
  <si>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</si>
  <si>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</si>
  <si>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</si>
  <si>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</si>
  <si>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</si>
  <si>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</si>
  <si>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</si>
  <si>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</si>
  <si>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</si>
  <si>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</si>
  <si>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</si>
  <si>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</si>
  <si>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</si>
  <si>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</si>
  <si>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</si>
  <si>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</si>
  <si>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</si>
  <si>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</si>
  <si>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</si>
  <si>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</si>
  <si>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</si>
  <si>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</si>
  <si>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</si>
  <si>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</si>
  <si>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</si>
  <si>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</si>
  <si>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</si>
  <si>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</si>
  <si>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</si>
  <si>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</si>
  <si>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</si>
  <si>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</si>
  <si>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</si>
  <si>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</si>
  <si>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</si>
  <si>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</si>
  <si>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</si>
  <si>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</si>
  <si>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</si>
  <si>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</si>
  <si>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</si>
  <si>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</si>
  <si>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</si>
  <si>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</si>
  <si>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</si>
  <si>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</si>
  <si>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</si>
  <si>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</si>
  <si>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</si>
  <si>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</si>
  <si>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</si>
  <si>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</si>
  <si>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</si>
  <si>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</si>
  <si>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</si>
  <si>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</si>
  <si>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</si>
  <si>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</si>
  <si>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</si>
  <si>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</si>
  <si>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</si>
  <si>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</si>
  <si>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</si>
  <si>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</si>
  <si>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</si>
  <si>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</si>
  <si>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</si>
  <si>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</si>
  <si>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</si>
  <si>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</si>
  <si>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</si>
  <si>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</si>
  <si>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</si>
  <si>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</si>
  <si>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</si>
  <si>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</si>
  <si>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</si>
  <si>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</si>
  <si>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</si>
  <si>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</si>
  <si>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</si>
  <si>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</si>
  <si>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</si>
  <si>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</si>
  <si>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</si>
  <si>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</si>
  <si>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</si>
  <si>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</si>
  <si>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</si>
  <si>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</si>
  <si>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</si>
  <si>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</si>
  <si>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</si>
  <si>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</si>
  <si>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</si>
  <si>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</si>
  <si>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</si>
  <si>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</si>
  <si>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</si>
  <si>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</si>
  <si>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</si>
  <si>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</si>
  <si>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</si>
  <si>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</si>
  <si>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</si>
  <si>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</si>
  <si>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</si>
  <si>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</si>
  <si>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</si>
  <si>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</si>
  <si>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</si>
  <si>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</si>
  <si>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</si>
  <si>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</si>
  <si>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</si>
  <si>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</si>
  <si>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</si>
  <si>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</si>
  <si>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</si>
  <si>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</si>
  <si>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</si>
  <si>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</si>
  <si>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</si>
  <si>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</si>
  <si>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</si>
  <si>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</si>
  <si>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</si>
  <si>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</si>
  <si>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</si>
  <si>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</si>
  <si>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</si>
  <si>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</si>
  <si>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</si>
  <si>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</si>
  <si>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</si>
  <si>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</si>
  <si>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</si>
  <si>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</si>
  <si>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</si>
  <si>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</si>
  <si>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</si>
  <si>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</si>
  <si>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</si>
  <si>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</si>
  <si>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</si>
  <si>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</si>
  <si>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</si>
  <si>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</si>
  <si>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</si>
  <si>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</si>
  <si>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</si>
  <si>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</si>
  <si>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</si>
  <si>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</si>
  <si>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</si>
  <si>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</si>
  <si>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</si>
  <si>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</si>
  <si>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</si>
  <si>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</si>
  <si>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</si>
  <si>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</si>
  <si>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</si>
  <si>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</si>
  <si>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</si>
  <si>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</si>
  <si>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</si>
  <si>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</si>
  <si>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</si>
  <si>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</si>
  <si>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</si>
  <si>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</si>
  <si>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</si>
  <si>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</si>
  <si>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</si>
  <si>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</si>
  <si>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</si>
  <si>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</si>
  <si>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</si>
  <si>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</si>
  <si>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</si>
  <si>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</si>
  <si>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</si>
  <si>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</si>
  <si>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</si>
  <si>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</si>
  <si>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</si>
  <si>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</si>
  <si>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</si>
  <si>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</si>
  <si>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</si>
  <si>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</si>
  <si>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</si>
  <si>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</si>
  <si>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</si>
  <si>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</si>
  <si>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</si>
  <si>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</si>
  <si>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</si>
  <si>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</si>
  <si>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</si>
  <si>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</si>
  <si>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</si>
  <si>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</si>
  <si>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</si>
  <si>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</si>
  <si>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</si>
  <si>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</si>
  <si>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</si>
  <si>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</si>
  <si>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</si>
  <si>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</si>
  <si>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</si>
  <si>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</si>
  <si>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</si>
  <si>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</si>
  <si>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</si>
  <si>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</si>
  <si>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</si>
  <si>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</si>
  <si>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</si>
  <si>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</si>
  <si>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</si>
  <si>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</si>
  <si>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</si>
  <si>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</si>
  <si>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</si>
  <si>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</si>
  <si>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</si>
  <si>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</si>
  <si>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</si>
  <si>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</si>
  <si>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</si>
  <si>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</si>
  <si>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</si>
  <si>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</si>
  <si>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</si>
  <si>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</si>
  <si>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</si>
  <si>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</si>
  <si>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</si>
  <si>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</si>
  <si>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</si>
  <si>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</si>
  <si>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</si>
  <si>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</si>
  <si>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</si>
  <si>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</si>
  <si>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</si>
  <si>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</si>
  <si>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</si>
  <si>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</si>
  <si>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</si>
  <si>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</si>
  <si>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</si>
  <si>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</si>
  <si>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</si>
  <si>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</si>
  <si>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</si>
  <si>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</si>
  <si>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</si>
  <si>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</si>
  <si>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</si>
  <si>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</si>
  <si>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</si>
  <si>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</si>
  <si>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</si>
  <si>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</si>
  <si>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</si>
  <si>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</si>
  <si>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</si>
  <si>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</si>
  <si>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</si>
  <si>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</si>
  <si>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</si>
  <si>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</si>
  <si>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</si>
  <si>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</si>
  <si>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</si>
  <si>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</si>
  <si>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</si>
  <si>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</si>
  <si>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</si>
  <si>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</si>
  <si>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</si>
  <si>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</si>
  <si>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</si>
  <si>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</si>
  <si>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</si>
  <si>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</si>
  <si>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</si>
  <si>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</si>
  <si>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</si>
  <si>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</si>
  <si>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</si>
  <si>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</si>
  <si>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</si>
  <si>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</si>
  <si>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</si>
  <si>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</si>
  <si>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</si>
  <si>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</si>
  <si>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</si>
  <si>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</si>
  <si>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</si>
  <si>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</si>
  <si>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</si>
  <si>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</si>
  <si>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</si>
  <si>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</si>
  <si>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</si>
  <si>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</si>
  <si>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</si>
  <si>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</si>
  <si>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</si>
  <si>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</si>
  <si>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</si>
  <si>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</si>
  <si>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</si>
  <si>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</si>
  <si>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</si>
  <si>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</si>
  <si>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</si>
  <si>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</si>
  <si>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</si>
  <si>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</si>
  <si>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</si>
  <si>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</si>
  <si>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</si>
  <si>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</si>
  <si>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</si>
  <si>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</si>
  <si>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</si>
  <si>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</si>
  <si>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</si>
  <si>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</si>
  <si>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</si>
  <si>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</si>
  <si>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</si>
  <si>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</si>
  <si>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</si>
  <si>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</si>
  <si>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</si>
  <si>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</si>
  <si>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</si>
  <si>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</si>
  <si>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</si>
  <si>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</si>
  <si>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</si>
  <si>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</si>
  <si>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</si>
  <si>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</si>
  <si>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</si>
  <si>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</si>
  <si>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</si>
  <si>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</si>
  <si>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</si>
  <si>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</si>
  <si>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</si>
  <si>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</si>
  <si>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</si>
  <si>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</si>
  <si>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</si>
  <si>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</si>
  <si>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</si>
  <si>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</si>
  <si>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</si>
  <si>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</si>
  <si>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</si>
  <si>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</si>
  <si>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</si>
  <si>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</si>
  <si>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</si>
  <si>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</si>
  <si>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</si>
  <si>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</si>
  <si>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</si>
  <si>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</si>
  <si>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</si>
  <si>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</si>
  <si>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</si>
  <si>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</si>
  <si>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</si>
  <si>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</si>
  <si>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</si>
  <si>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</si>
  <si>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</si>
  <si>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</si>
  <si>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</si>
  <si>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</si>
  <si>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</si>
  <si>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</si>
  <si>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</si>
  <si>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</si>
  <si>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</si>
  <si>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</si>
  <si>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</si>
  <si>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</si>
  <si>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</si>
  <si>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</si>
  <si>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</si>
  <si>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</si>
  <si>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</si>
  <si>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</si>
  <si>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</si>
  <si>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</si>
  <si>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</si>
  <si>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</si>
  <si>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</si>
  <si>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</si>
  <si>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</si>
  <si>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</si>
  <si>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</si>
  <si>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</si>
  <si>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</si>
  <si>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</si>
  <si>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</si>
  <si>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</si>
  <si>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</si>
  <si>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</si>
  <si>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</si>
  <si>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</si>
  <si>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</si>
  <si>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</si>
  <si>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</si>
  <si>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</si>
  <si>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</si>
  <si>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</si>
  <si>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</si>
  <si>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</si>
  <si>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</si>
  <si>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</si>
  <si>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</si>
  <si>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</si>
  <si>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</si>
  <si>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</si>
  <si>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</si>
  <si>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</si>
  <si>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</si>
  <si>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</si>
  <si>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</si>
  <si>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</si>
  <si>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</si>
  <si>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</si>
  <si>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</si>
  <si>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</si>
  <si>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</si>
  <si>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</si>
  <si>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</si>
  <si>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</si>
  <si>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</si>
  <si>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</si>
  <si>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</si>
  <si>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</si>
  <si>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</si>
  <si>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</si>
  <si>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</si>
  <si>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</si>
  <si>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</si>
  <si>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</si>
  <si>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</si>
  <si>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</si>
  <si>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</si>
  <si>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</si>
  <si>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</si>
  <si>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</si>
  <si>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</si>
  <si>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</si>
  <si>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</si>
  <si>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</si>
  <si>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</si>
  <si>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</si>
  <si>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</si>
  <si>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</si>
  <si>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</si>
  <si>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</si>
  <si>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</si>
  <si>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</si>
  <si>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</si>
  <si>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</si>
  <si>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</si>
  <si>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</si>
  <si>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</si>
  <si>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</si>
  <si>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</si>
  <si>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</si>
  <si>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</si>
  <si>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</si>
  <si>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</si>
  <si>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</si>
  <si>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</si>
  <si>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</si>
  <si>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</si>
  <si>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</si>
  <si>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</si>
  <si>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</si>
  <si>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</si>
  <si>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</si>
  <si>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</si>
  <si>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</si>
  <si>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</si>
  <si>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</si>
  <si>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</si>
  <si>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</si>
  <si>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</si>
  <si>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</si>
  <si>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</si>
  <si>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</si>
  <si>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</si>
  <si>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</si>
  <si>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</si>
  <si>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</si>
  <si>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</si>
  <si>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</si>
  <si>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</si>
  <si>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</si>
  <si>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</si>
  <si>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</si>
  <si>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</si>
  <si>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</si>
  <si>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</si>
  <si>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</si>
  <si>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</si>
  <si>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</si>
  <si>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</si>
  <si>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</si>
  <si>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</si>
  <si>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</si>
  <si>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</si>
  <si>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</si>
  <si>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</si>
  <si>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</si>
  <si>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</si>
  <si>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</si>
  <si>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</si>
  <si>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</si>
  <si>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</si>
  <si>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</si>
  <si>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</si>
  <si>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</si>
  <si>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</si>
  <si>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</si>
  <si>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</si>
  <si>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</si>
  <si>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</si>
  <si>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</si>
  <si>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</si>
  <si>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</si>
  <si>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</si>
  <si>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</si>
  <si>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</si>
  <si>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</si>
  <si>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</si>
  <si>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</si>
  <si>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</si>
  <si>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</si>
  <si>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</si>
  <si>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</si>
  <si>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</si>
  <si>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</si>
  <si>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</si>
  <si>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</si>
  <si>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</si>
  <si>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</si>
  <si>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</si>
  <si>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</si>
  <si>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</si>
  <si>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</si>
  <si>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</si>
  <si>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</si>
  <si>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</si>
  <si>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</si>
  <si>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</si>
  <si>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</si>
  <si>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</si>
  <si>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</si>
  <si>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</si>
  <si>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</si>
  <si>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</si>
  <si>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</si>
  <si>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</si>
  <si>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</si>
  <si>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</si>
  <si>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</si>
  <si>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</si>
  <si>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</si>
  <si>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</si>
  <si>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</si>
  <si>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</si>
  <si>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</si>
  <si>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</si>
  <si>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</si>
  <si>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</si>
  <si>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</si>
  <si>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</si>
  <si>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</si>
  <si>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</si>
  <si>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</si>
  <si>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</si>
  <si>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</si>
  <si>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</si>
  <si>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</si>
  <si>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</si>
  <si>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</si>
  <si>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</si>
  <si>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</si>
  <si>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</si>
  <si>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</si>
  <si>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</si>
  <si>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</si>
  <si>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</si>
  <si>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</si>
  <si>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</si>
  <si>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</si>
  <si>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</si>
  <si>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</si>
  <si>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</si>
  <si>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</si>
  <si>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</si>
  <si>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</si>
  <si>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</si>
  <si>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</si>
  <si>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</si>
  <si>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</si>
  <si>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</si>
  <si>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</si>
  <si>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</si>
  <si>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</si>
  <si>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</si>
  <si>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</si>
  <si>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</si>
  <si>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</si>
  <si>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</si>
  <si>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</si>
  <si>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</si>
  <si>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</si>
  <si>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</si>
  <si>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</si>
  <si>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</si>
  <si>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</si>
  <si>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</si>
  <si>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</si>
  <si>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</si>
  <si>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</si>
  <si>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</si>
  <si>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</si>
  <si>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</si>
  <si>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</si>
  <si>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</si>
  <si>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</si>
  <si>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</si>
  <si>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</si>
  <si>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</si>
  <si>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</si>
  <si>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</si>
  <si>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</si>
  <si>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</si>
  <si>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</si>
  <si>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</si>
  <si>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</si>
  <si>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</si>
  <si>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</si>
  <si>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</si>
  <si>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</si>
  <si>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</si>
  <si>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</si>
  <si>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</si>
  <si>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</si>
  <si>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</si>
  <si>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</si>
  <si>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</si>
  <si>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</si>
  <si>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</si>
  <si>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</si>
  <si>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</si>
  <si>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</si>
  <si>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</si>
  <si>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</si>
  <si>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</si>
  <si>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</si>
  <si>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</si>
  <si>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</si>
  <si>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</si>
  <si>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</si>
  <si>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</si>
  <si>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</si>
  <si>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</si>
  <si>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</si>
  <si>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</si>
  <si>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</si>
  <si>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</si>
  <si>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</si>
  <si>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</si>
  <si>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</si>
  <si>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</si>
  <si>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</si>
  <si>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</si>
  <si>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</si>
  <si>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</si>
  <si>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</si>
  <si>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</si>
  <si>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</si>
  <si>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</si>
  <si>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</si>
  <si>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</si>
  <si>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</si>
  <si>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</si>
  <si>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</si>
  <si>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</si>
  <si>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</si>
  <si>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</si>
  <si>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</si>
  <si>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</si>
  <si>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</si>
  <si>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</si>
  <si>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</si>
  <si>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</si>
  <si>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</si>
  <si>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</si>
  <si>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</si>
  <si>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</si>
  <si>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</si>
  <si>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</si>
  <si>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</si>
  <si>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</si>
  <si>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</si>
  <si>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</si>
  <si>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</si>
  <si>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</si>
  <si>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</si>
  <si>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</si>
  <si>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</si>
  <si>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</si>
  <si>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</si>
  <si>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</si>
  <si>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</si>
  <si>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</si>
  <si>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</si>
  <si>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</si>
  <si>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</si>
  <si>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</si>
  <si>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</si>
  <si>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</si>
  <si>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</si>
  <si>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</si>
  <si>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</si>
  <si>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</si>
  <si>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</si>
  <si>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</si>
  <si>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</si>
  <si>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</si>
  <si>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</si>
  <si>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</si>
  <si>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</si>
  <si>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</si>
  <si>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</si>
  <si>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</si>
  <si>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</si>
  <si>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</si>
  <si>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</si>
  <si>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</si>
  <si>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</si>
  <si>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</si>
  <si>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</si>
  <si>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</si>
  <si>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</si>
  <si>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</si>
  <si>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</si>
  <si>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</si>
  <si>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</si>
  <si>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</si>
  <si>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</si>
  <si>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</si>
  <si>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</si>
  <si>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</si>
  <si>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</si>
  <si>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</si>
  <si>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</si>
  <si>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</si>
  <si>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</si>
  <si>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</si>
  <si>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</si>
  <si>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</si>
  <si>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</si>
  <si>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</si>
  <si>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</si>
  <si>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</si>
  <si>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</si>
  <si>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</si>
  <si>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</si>
  <si>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</si>
  <si>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</si>
  <si>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</si>
  <si>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</si>
  <si>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</si>
  <si>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</si>
  <si>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</si>
  <si>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</si>
  <si>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</si>
  <si>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</si>
  <si>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</si>
  <si>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</si>
  <si>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</si>
  <si>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</si>
  <si>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</si>
  <si>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</si>
  <si>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</si>
  <si>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</si>
  <si>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</si>
  <si>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</si>
  <si>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</si>
  <si>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</si>
  <si>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</si>
  <si>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</si>
  <si>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</si>
  <si>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</si>
  <si>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</si>
  <si>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</si>
  <si>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</si>
  <si>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</si>
  <si>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</si>
  <si>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</si>
  <si>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</si>
  <si>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</si>
  <si>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</si>
  <si>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</si>
  <si>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</si>
  <si>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</si>
  <si>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</si>
  <si>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</si>
  <si>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</si>
  <si>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</si>
  <si>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</si>
  <si>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</si>
  <si>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</si>
  <si>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</si>
  <si>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</si>
  <si>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</si>
  <si>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</si>
  <si>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</si>
  <si>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</si>
  <si>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</si>
  <si>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</si>
  <si>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</si>
  <si>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</si>
  <si>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</si>
  <si>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</si>
  <si>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</si>
  <si>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</si>
  <si>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</si>
  <si>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</si>
  <si>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</si>
  <si>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</si>
  <si>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</si>
  <si>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</si>
  <si>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</si>
  <si>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</si>
  <si>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</si>
  <si>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</si>
  <si>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</si>
  <si>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</si>
  <si>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</si>
  <si>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</si>
  <si>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</si>
  <si>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</si>
  <si>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</si>
  <si>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</si>
  <si>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</si>
  <si>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</si>
  <si>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</si>
  <si>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</si>
  <si>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</si>
  <si>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</si>
  <si>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</si>
  <si>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</si>
  <si>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</si>
  <si>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</si>
  <si>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</si>
  <si>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</si>
  <si>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</si>
  <si>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</si>
  <si>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</si>
  <si>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</si>
  <si>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</si>
  <si>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</si>
  <si>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</si>
  <si>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</si>
  <si>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</si>
  <si>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</si>
  <si>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</si>
  <si>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</si>
  <si>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</si>
  <si>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</si>
  <si>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</si>
  <si>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</si>
  <si>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</si>
  <si>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</si>
  <si>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</si>
  <si>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</si>
  <si>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</si>
  <si>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</si>
  <si>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</si>
  <si>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</si>
  <si>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</si>
  <si>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</si>
  <si>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</si>
  <si>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</si>
  <si>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</si>
  <si>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</si>
  <si>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</si>
  <si>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</si>
  <si>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</si>
  <si>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</si>
  <si>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</si>
  <si>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</si>
  <si>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</si>
  <si>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</si>
  <si>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</si>
  <si>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</si>
  <si>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</si>
  <si>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</si>
  <si>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</si>
  <si>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</si>
  <si>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</si>
  <si>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</si>
  <si>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</si>
  <si>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</si>
  <si>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</si>
  <si>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</si>
  <si>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</si>
  <si>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</si>
  <si>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</si>
  <si>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</si>
  <si>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</si>
  <si>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</si>
  <si>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</si>
  <si>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</si>
  <si>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</si>
  <si>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</si>
  <si>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</si>
  <si>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</si>
  <si>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</si>
  <si>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</si>
  <si>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</si>
  <si>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</si>
  <si>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</si>
  <si>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</si>
  <si>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</si>
  <si>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</si>
  <si>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</si>
  <si>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</si>
  <si>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</si>
  <si>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</si>
  <si>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</si>
  <si>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</si>
  <si>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</si>
  <si>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</si>
  <si>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</si>
  <si>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</si>
  <si>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</si>
  <si>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</si>
  <si>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</si>
  <si>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</si>
  <si>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</si>
  <si>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</si>
  <si>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</si>
  <si>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</si>
  <si>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</si>
  <si>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</si>
  <si>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</si>
  <si>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</si>
  <si>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</si>
  <si>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</si>
  <si>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</si>
  <si>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</si>
  <si>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</si>
  <si>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</si>
  <si>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</si>
  <si>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</si>
  <si>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</si>
  <si>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</si>
  <si>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</si>
  <si>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</si>
  <si>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</si>
  <si>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</si>
  <si>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</si>
  <si>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</si>
  <si>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</si>
  <si>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</si>
  <si>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</si>
  <si>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</si>
  <si>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</si>
  <si>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</si>
  <si>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</si>
  <si>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</si>
  <si>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</si>
  <si>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</si>
  <si>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</si>
  <si>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</si>
  <si>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</si>
  <si>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</si>
  <si>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</si>
  <si>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</si>
  <si>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</si>
  <si>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</si>
  <si>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</si>
  <si>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</si>
  <si>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</si>
  <si>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</si>
  <si>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</si>
  <si>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</si>
  <si>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</si>
  <si>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</si>
  <si>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</si>
  <si>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</si>
  <si>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</si>
  <si>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</si>
  <si>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</si>
  <si>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</si>
  <si>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</si>
  <si>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</si>
  <si>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</si>
  <si>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</si>
  <si>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</si>
  <si>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</si>
  <si>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</si>
  <si>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</si>
  <si>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</si>
  <si>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</si>
  <si>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</si>
  <si>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</si>
  <si>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</si>
  <si>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</si>
  <si>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</si>
  <si>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</si>
  <si>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</si>
  <si>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</si>
  <si>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</si>
  <si>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</si>
  <si>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</si>
  <si>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</si>
  <si>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</si>
  <si>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</si>
  <si>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</si>
  <si>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</si>
  <si>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</si>
  <si>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</si>
  <si>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</si>
  <si>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</si>
  <si>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</si>
  <si>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</si>
  <si>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</si>
  <si>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</si>
  <si>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</si>
  <si>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</si>
  <si>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</si>
  <si>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</si>
  <si>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</si>
  <si>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</si>
  <si>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</si>
  <si>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</si>
  <si>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</si>
  <si>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</si>
  <si>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</si>
  <si>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</si>
  <si>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</si>
  <si>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</si>
  <si>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</si>
  <si>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</si>
  <si>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</si>
  <si>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</si>
  <si>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</si>
  <si>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</si>
  <si>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</si>
  <si>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</si>
  <si>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</si>
  <si>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</si>
  <si>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</si>
  <si>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</si>
  <si>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</si>
  <si>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</si>
  <si>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</si>
  <si>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</si>
  <si>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</si>
  <si>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</si>
  <si>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</si>
  <si>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</si>
  <si>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</si>
  <si>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</si>
  <si>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</si>
  <si>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</si>
  <si>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</si>
  <si>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</si>
  <si>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</si>
  <si>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</si>
  <si>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</si>
  <si>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</si>
  <si>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</si>
  <si>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</si>
  <si>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</si>
  <si>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</si>
  <si>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</si>
  <si>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</si>
  <si>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</si>
  <si>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</si>
  <si>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</si>
  <si>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</si>
  <si>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</si>
  <si>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</si>
  <si>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</si>
  <si>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</si>
  <si>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</si>
  <si>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</si>
  <si>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</si>
  <si>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</si>
  <si>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</si>
  <si>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</si>
  <si>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</si>
  <si>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</si>
  <si>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</si>
  <si>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</si>
  <si>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</si>
  <si>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</si>
  <si>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</si>
  <si>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</si>
  <si>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</si>
  <si>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</si>
  <si>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</si>
  <si>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</si>
  <si>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</si>
  <si>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</si>
  <si>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</si>
  <si>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</si>
  <si>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</si>
  <si>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</si>
  <si>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</si>
  <si>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</si>
  <si>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</si>
  <si>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</si>
  <si>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</si>
  <si>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</si>
  <si>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</si>
  <si>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</si>
  <si>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</si>
  <si>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</si>
  <si>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</si>
  <si>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</si>
  <si>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</si>
  <si>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</si>
  <si>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</si>
  <si>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</si>
  <si>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</si>
  <si>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</si>
  <si>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</si>
  <si>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</si>
  <si>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</si>
  <si>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</si>
  <si>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</si>
  <si>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</si>
  <si>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</si>
  <si>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</si>
  <si>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</si>
  <si>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</si>
  <si>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</si>
  <si>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</si>
  <si>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</si>
  <si>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</si>
  <si>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</si>
  <si>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</si>
  <si>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</si>
  <si>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</si>
  <si>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</si>
  <si>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</si>
  <si>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</si>
  <si>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</si>
  <si>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</si>
  <si>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</si>
  <si>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</si>
  <si>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</si>
  <si>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</si>
  <si>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</si>
  <si>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</si>
  <si>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</si>
  <si>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</si>
  <si>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</si>
  <si>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</si>
  <si>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</si>
  <si>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</si>
  <si>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</si>
  <si>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</si>
  <si>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</si>
  <si>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</si>
  <si>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</si>
  <si>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</si>
  <si>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</si>
  <si>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</si>
  <si>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</si>
  <si>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</si>
  <si>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</si>
  <si>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</si>
  <si>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</si>
  <si>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</si>
  <si>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</si>
  <si>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</si>
  <si>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</si>
  <si>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</si>
  <si>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</si>
  <si>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</si>
  <si>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</si>
  <si>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</si>
  <si>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</si>
  <si>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</si>
  <si>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</si>
  <si>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</si>
  <si>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</si>
  <si>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</si>
  <si>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</si>
  <si>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</si>
  <si>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</si>
  <si>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</si>
  <si>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</si>
  <si>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</si>
  <si>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</si>
  <si>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</si>
  <si>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</si>
  <si>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</si>
  <si>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</si>
  <si>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</si>
  <si>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</si>
  <si>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</si>
  <si>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</si>
  <si>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</si>
  <si>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</si>
  <si>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</si>
  <si>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</si>
  <si>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</si>
  <si>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</si>
  <si>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</si>
  <si>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</si>
  <si>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</si>
  <si>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</si>
  <si>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</si>
  <si>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</si>
  <si>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</si>
  <si>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</si>
  <si>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</si>
  <si>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</si>
  <si>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</si>
  <si>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</si>
  <si>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</si>
  <si>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</si>
  <si>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</si>
  <si>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</si>
  <si>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</si>
  <si>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</si>
  <si>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</si>
  <si>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</si>
  <si>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</si>
  <si>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</si>
  <si>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</si>
  <si>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</si>
  <si>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</si>
  <si>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</si>
  <si>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</si>
  <si>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</si>
  <si>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</si>
  <si>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</si>
  <si>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</si>
  <si>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</si>
  <si>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</si>
  <si>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</si>
  <si>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</si>
  <si>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</si>
  <si>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</si>
  <si>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</si>
  <si>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</si>
  <si>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</si>
  <si>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</si>
  <si>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</si>
  <si>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</si>
  <si>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</si>
  <si>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</si>
  <si>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</si>
  <si>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</si>
  <si>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</si>
  <si>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</si>
  <si>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</si>
  <si>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</si>
  <si>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</si>
  <si>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</si>
  <si>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</si>
  <si>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</si>
  <si>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</si>
  <si>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</si>
  <si>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</si>
  <si>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</si>
  <si>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</si>
  <si>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</si>
  <si>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</si>
  <si>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</si>
  <si>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</si>
  <si>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</si>
  <si>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</si>
  <si>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</si>
  <si>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</si>
  <si>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</si>
  <si>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</si>
  <si>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</si>
  <si>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</si>
  <si>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</si>
  <si>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</si>
  <si>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</si>
  <si>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</si>
  <si>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</si>
  <si>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</si>
  <si>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</si>
  <si>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</si>
  <si>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</si>
  <si>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</si>
  <si>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</si>
  <si>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</si>
  <si>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</si>
  <si>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</si>
  <si>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</si>
  <si>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</si>
  <si>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</si>
  <si>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</si>
  <si>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</si>
  <si>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</si>
  <si>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</si>
  <si>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</si>
  <si>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</si>
  <si>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</si>
  <si>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</si>
  <si>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</si>
  <si>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</si>
  <si>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</si>
  <si>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</si>
  <si>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</si>
  <si>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</si>
  <si>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</si>
  <si>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</si>
  <si>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</si>
  <si>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</si>
  <si>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</si>
  <si>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</si>
  <si>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</si>
  <si>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</si>
  <si>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</si>
  <si>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</si>
  <si>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</si>
  <si>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</si>
  <si>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</si>
  <si>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</si>
  <si>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</si>
  <si>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</si>
  <si>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</si>
  <si>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</si>
  <si>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</si>
  <si>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</si>
  <si>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</si>
  <si>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</si>
  <si>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</si>
  <si>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</si>
  <si>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</si>
  <si>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</si>
  <si>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</si>
  <si>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</si>
  <si>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</si>
  <si>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</si>
  <si>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</si>
  <si>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</si>
  <si>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</si>
  <si>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</si>
  <si>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</si>
  <si>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</si>
  <si>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</si>
  <si>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</si>
  <si>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</si>
  <si>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</si>
  <si>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</si>
  <si>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</si>
  <si>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</si>
  <si>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</si>
  <si>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</si>
  <si>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</si>
  <si>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</si>
  <si>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</si>
  <si>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</si>
  <si>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</si>
  <si>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</si>
  <si>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</si>
  <si>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</si>
  <si>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</si>
  <si>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</si>
  <si>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</si>
  <si>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</si>
  <si>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</si>
  <si>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</si>
  <si>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</si>
  <si>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</si>
  <si>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</si>
  <si>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</si>
  <si>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</si>
  <si>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</si>
  <si>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</si>
  <si>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</si>
  <si>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</si>
  <si>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</si>
  <si>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</si>
  <si>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</si>
  <si>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</si>
  <si>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</si>
  <si>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</si>
  <si>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</si>
  <si>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</si>
  <si>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</si>
  <si>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</si>
  <si>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</si>
  <si>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</si>
  <si>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</si>
  <si>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</si>
  <si>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</si>
  <si>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</si>
  <si>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</si>
  <si>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</si>
  <si>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</si>
  <si>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</si>
  <si>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</si>
  <si>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</si>
  <si>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</si>
  <si>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</si>
  <si>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</si>
  <si>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</si>
  <si>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</si>
  <si>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</si>
  <si>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</si>
  <si>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</si>
  <si>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</si>
  <si>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</si>
  <si>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</si>
  <si>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</si>
  <si>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</si>
  <si>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</si>
  <si>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</si>
  <si>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</si>
  <si>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</si>
  <si>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</si>
  <si>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</si>
  <si>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</si>
  <si>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</si>
  <si>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</si>
  <si>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</si>
  <si>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</si>
  <si>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</si>
  <si>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</si>
  <si>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</si>
  <si>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</si>
  <si>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</si>
  <si>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</si>
  <si>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</si>
  <si>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</si>
  <si>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</si>
  <si>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</si>
  <si>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</si>
  <si>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</si>
  <si>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</si>
  <si>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</si>
  <si>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</si>
  <si>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</si>
  <si>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</si>
  <si>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</si>
  <si>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</si>
  <si>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</si>
  <si>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</si>
  <si>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</si>
  <si>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</si>
  <si>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</si>
  <si>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</si>
  <si>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</si>
  <si>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</si>
  <si>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</si>
  <si>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</si>
  <si>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</si>
  <si>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</si>
  <si>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</si>
  <si>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</si>
  <si>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</si>
  <si>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</si>
  <si>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</si>
  <si>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</si>
  <si>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</si>
  <si>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</si>
  <si>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</si>
  <si>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</si>
  <si>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</si>
  <si>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</si>
  <si>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</si>
  <si>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</si>
  <si>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</si>
  <si>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</si>
  <si>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</si>
  <si>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</si>
  <si>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</si>
  <si>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</si>
  <si>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</si>
  <si>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</si>
  <si>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</si>
  <si>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</si>
  <si>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</si>
  <si>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</si>
  <si>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</si>
  <si>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</si>
  <si>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</si>
  <si>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</si>
  <si>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</si>
  <si>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</si>
  <si>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</si>
  <si>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</si>
  <si>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</si>
  <si>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</si>
  <si>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</si>
  <si>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</si>
  <si>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</si>
  <si>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</si>
  <si>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</si>
  <si>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</si>
  <si>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</si>
  <si>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</si>
  <si>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</si>
  <si>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</si>
  <si>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</si>
  <si>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</si>
  <si>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</si>
  <si>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</si>
  <si>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</si>
  <si>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</si>
  <si>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</si>
  <si>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</si>
  <si>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</si>
  <si>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</si>
  <si>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</si>
  <si>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</si>
  <si>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</si>
  <si>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</si>
  <si>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</si>
  <si>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</si>
  <si>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</si>
  <si>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</si>
  <si>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</si>
  <si>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</si>
  <si>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</si>
  <si>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</si>
  <si>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</si>
  <si>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</si>
  <si>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</si>
  <si>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</si>
  <si>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</si>
  <si>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</si>
  <si>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</si>
  <si>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</si>
  <si>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</si>
  <si>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</si>
  <si>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</si>
  <si>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</si>
  <si>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</si>
  <si>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</si>
  <si>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</si>
  <si>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</si>
  <si>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</si>
  <si>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</si>
  <si>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</si>
  <si>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</si>
  <si>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</si>
  <si>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</si>
  <si>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</si>
  <si>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</si>
  <si>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</si>
  <si>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</si>
  <si>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</si>
  <si>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</si>
  <si>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</si>
  <si>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</si>
  <si>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</si>
  <si>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</si>
  <si>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</si>
  <si>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</si>
  <si>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</si>
  <si>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</si>
  <si>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</si>
  <si>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</si>
  <si>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</si>
  <si>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</si>
  <si>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</si>
  <si>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</si>
  <si>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</si>
  <si>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</si>
  <si>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</si>
  <si>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</si>
  <si>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</si>
  <si>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</si>
  <si>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</si>
  <si>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</si>
  <si>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</si>
  <si>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</si>
  <si>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</si>
  <si>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</si>
  <si>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</si>
  <si>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</si>
  <si>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</si>
  <si>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</si>
  <si>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</si>
  <si>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</si>
  <si>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</si>
  <si>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</si>
  <si>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</si>
  <si>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</si>
  <si>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</si>
  <si>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</si>
  <si>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</si>
  <si>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</si>
  <si>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</si>
  <si>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</si>
  <si>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</si>
  <si>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</si>
  <si>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</si>
  <si>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</si>
  <si>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</si>
  <si>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</si>
  <si>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</si>
  <si>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</si>
  <si>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</si>
  <si>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</si>
  <si>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</si>
  <si>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</si>
  <si>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</si>
  <si>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</si>
  <si>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</si>
  <si>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</si>
  <si>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</si>
  <si>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</si>
  <si>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</si>
  <si>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</si>
  <si>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</si>
  <si>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</si>
  <si>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</si>
  <si>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</si>
  <si>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</si>
  <si>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</si>
  <si>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</si>
  <si>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</si>
  <si>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</si>
  <si>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</si>
  <si>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</si>
  <si>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</si>
  <si>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</si>
  <si>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</si>
  <si>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</si>
  <si>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</si>
  <si>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</si>
  <si>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</si>
  <si>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</si>
  <si>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</si>
  <si>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</si>
  <si>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</si>
  <si>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</si>
  <si>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</si>
  <si>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</si>
  <si>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</si>
  <si>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</si>
  <si>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</si>
  <si>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</si>
  <si>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</si>
  <si>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</si>
  <si>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</si>
  <si>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</si>
  <si>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</si>
  <si>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</si>
  <si>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</si>
  <si>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</si>
  <si>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</si>
  <si>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</si>
  <si>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</si>
  <si>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</si>
  <si>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</si>
  <si>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</si>
  <si>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</si>
  <si>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</si>
  <si>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</si>
  <si>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</si>
  <si>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</si>
  <si>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</si>
  <si>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</si>
  <si>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</si>
  <si>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</si>
  <si>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</si>
  <si>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</si>
  <si>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</si>
  <si>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</si>
  <si>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</si>
  <si>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</si>
  <si>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</si>
  <si>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</si>
  <si>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</si>
  <si>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</si>
  <si>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</si>
  <si>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</si>
  <si>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</si>
  <si>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</si>
  <si>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</si>
  <si>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</si>
  <si>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</si>
  <si>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</si>
  <si>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</si>
  <si>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</si>
  <si>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</si>
  <si>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</si>
  <si>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</si>
  <si>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</si>
  <si>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</si>
  <si>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</si>
  <si>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</si>
  <si>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</si>
  <si>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</si>
  <si>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</si>
  <si>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</si>
  <si>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</si>
  <si>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</si>
  <si>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</si>
  <si>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</si>
  <si>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</si>
  <si>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</si>
  <si>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</si>
  <si>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</si>
  <si>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</si>
  <si>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</si>
  <si>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</si>
  <si>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</si>
  <si>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</si>
  <si>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</si>
  <si>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</si>
  <si>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</si>
  <si>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</si>
  <si>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</si>
  <si>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</si>
  <si>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</si>
  <si>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</si>
  <si>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</si>
  <si>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</si>
  <si>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</si>
  <si>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</si>
  <si>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</si>
  <si>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</si>
  <si>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</si>
  <si>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</si>
  <si>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</si>
  <si>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</si>
  <si>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</si>
  <si>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</si>
  <si>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</si>
  <si>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</si>
  <si>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</si>
  <si>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</si>
  <si>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</si>
  <si>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</si>
  <si>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</si>
  <si>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</si>
  <si>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</si>
  <si>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</si>
  <si>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</si>
  <si>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</si>
  <si>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</si>
  <si>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</si>
  <si>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</si>
  <si>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</si>
  <si>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</si>
  <si>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</si>
  <si>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</si>
  <si>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</si>
  <si>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</si>
  <si>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</si>
  <si>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</si>
  <si>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</si>
  <si>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</si>
  <si>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</si>
  <si>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</si>
  <si>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</si>
  <si>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</si>
  <si>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</si>
  <si>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</si>
  <si>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</si>
  <si>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</si>
  <si>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</si>
  <si>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</si>
  <si>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</si>
  <si>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</si>
  <si>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</si>
  <si>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</si>
  <si>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</si>
  <si>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</si>
  <si>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</si>
  <si>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</si>
  <si>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</si>
  <si>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</si>
  <si>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</si>
  <si>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</si>
  <si>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</si>
  <si>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</si>
  <si>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</si>
  <si>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</si>
  <si>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</si>
  <si>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</si>
  <si>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</si>
  <si>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</si>
  <si>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</si>
  <si>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</si>
  <si>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</si>
  <si>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</si>
  <si>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</si>
  <si>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</si>
  <si>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</si>
  <si>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</si>
  <si>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</si>
  <si>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</si>
  <si>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</si>
  <si>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</si>
  <si>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</si>
  <si>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</si>
  <si>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</si>
  <si>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</si>
  <si>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</si>
  <si>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</si>
  <si>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</si>
  <si>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</si>
  <si>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</si>
  <si>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</si>
  <si>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</si>
  <si>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</si>
  <si>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</si>
  <si>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</si>
  <si>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</si>
  <si>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</si>
  <si>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</si>
  <si>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</si>
  <si>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</si>
  <si>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</si>
  <si>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</si>
  <si>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</si>
  <si>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</si>
  <si>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</si>
  <si>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</si>
  <si>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</si>
  <si>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</si>
  <si>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</si>
  <si>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</si>
  <si>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</si>
  <si>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</si>
  <si>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</si>
  <si>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</si>
  <si>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</si>
  <si>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</si>
  <si>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</si>
  <si>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</si>
  <si>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</si>
  <si>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</si>
  <si>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</si>
  <si>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</si>
  <si>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</si>
  <si>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</si>
  <si>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</si>
  <si>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</si>
  <si>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</si>
  <si>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</si>
  <si>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</si>
  <si>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</si>
  <si>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</si>
  <si>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</si>
  <si>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</si>
  <si>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</si>
  <si>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</si>
  <si>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</si>
  <si>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</si>
  <si>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</si>
  <si>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</si>
  <si>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</si>
  <si>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</si>
  <si>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</si>
  <si>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</si>
  <si>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</si>
  <si>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</si>
  <si>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</si>
  <si>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</si>
  <si>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</si>
  <si>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</si>
  <si>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</si>
  <si>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</si>
  <si>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</si>
  <si>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</si>
  <si>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</si>
  <si>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</si>
  <si>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</si>
  <si>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</si>
  <si>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</si>
  <si>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</si>
  <si>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</si>
  <si>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</si>
  <si>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</si>
  <si>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</si>
  <si>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</si>
  <si>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</si>
  <si>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</si>
  <si>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</si>
  <si>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</si>
  <si>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</si>
  <si>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</si>
  <si>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</si>
  <si>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</si>
  <si>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</si>
  <si>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</si>
  <si>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</si>
  <si>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</si>
  <si>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</si>
  <si>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</si>
  <si>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</si>
  <si>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</si>
  <si>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</si>
  <si>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</si>
  <si>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</si>
  <si>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</si>
  <si>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</si>
  <si>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</si>
  <si>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</si>
  <si>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</si>
  <si>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</si>
  <si>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</si>
  <si>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</si>
  <si>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</si>
  <si>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</si>
  <si>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</si>
  <si>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</si>
  <si>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</si>
  <si>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</si>
  <si>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</si>
  <si>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</si>
  <si>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</si>
  <si>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</si>
  <si>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</si>
  <si>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</si>
  <si>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</si>
  <si>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</si>
  <si>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</si>
  <si>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</si>
  <si>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</si>
  <si>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</si>
  <si>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</si>
  <si>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</si>
  <si>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</si>
  <si>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</si>
  <si>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</si>
  <si>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</si>
  <si>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</si>
  <si>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</si>
  <si>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</si>
  <si>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</si>
  <si>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</si>
  <si>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</si>
  <si>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</si>
  <si>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</si>
  <si>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</si>
  <si>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</si>
  <si>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</si>
  <si>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</si>
  <si>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</si>
  <si>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</si>
  <si>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</si>
  <si>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</si>
  <si>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</si>
  <si>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</si>
  <si>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</si>
  <si>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</si>
  <si>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</si>
  <si>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</si>
  <si>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</si>
  <si>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</si>
  <si>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</si>
  <si>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</si>
  <si>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</si>
  <si>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</si>
  <si>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</si>
  <si>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</si>
  <si>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</si>
  <si>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</si>
  <si>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</si>
  <si>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</si>
  <si>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</si>
  <si>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</si>
  <si>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</si>
  <si>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</si>
  <si>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</si>
  <si>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</si>
  <si>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</si>
  <si>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</si>
  <si>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</si>
  <si>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</si>
  <si>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</si>
  <si>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</si>
  <si>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</si>
  <si>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</si>
  <si>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</si>
  <si>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</si>
  <si>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</si>
  <si>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</si>
  <si>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</si>
  <si>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</si>
  <si>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</si>
  <si>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</si>
  <si>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</si>
  <si>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</si>
  <si>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</si>
  <si>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</si>
  <si>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</si>
  <si>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</si>
  <si>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</si>
  <si>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</si>
  <si>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</si>
  <si>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</si>
  <si>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</si>
  <si>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</si>
  <si>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</si>
  <si>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</si>
  <si>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</si>
  <si>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</si>
  <si>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</si>
  <si>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</si>
  <si>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</si>
  <si>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</si>
  <si>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</si>
  <si>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</si>
  <si>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</si>
  <si>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</si>
  <si>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</si>
  <si>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</si>
  <si>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</si>
  <si>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</si>
  <si>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</si>
  <si>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</si>
  <si>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</si>
  <si>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</si>
  <si>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</si>
  <si>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</si>
  <si>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</si>
  <si>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</si>
  <si>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</si>
  <si>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</si>
  <si>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</si>
  <si>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</si>
  <si>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</si>
  <si>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</si>
  <si>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</si>
  <si>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</si>
  <si>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</si>
  <si>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</si>
  <si>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</si>
  <si>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</si>
  <si>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</si>
  <si>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</si>
  <si>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</si>
  <si>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</si>
  <si>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</si>
  <si>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</si>
  <si>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</si>
  <si>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</si>
  <si>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</si>
  <si>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</si>
  <si>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</si>
  <si>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</si>
  <si>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</si>
  <si>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</si>
  <si>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</si>
  <si>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</si>
  <si>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</si>
  <si>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</si>
  <si>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</si>
  <si>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</si>
  <si>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</si>
  <si>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</si>
  <si>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</si>
  <si>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</si>
  <si>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</si>
  <si>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</si>
  <si>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</si>
  <si>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</si>
  <si>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</si>
  <si>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</si>
  <si>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</si>
  <si>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</si>
  <si>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</si>
  <si>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</si>
  <si>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</si>
  <si>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</si>
  <si>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</si>
  <si>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</si>
  <si>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</si>
  <si>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</si>
  <si>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</si>
  <si>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</si>
  <si>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</si>
  <si>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</si>
  <si>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</si>
  <si>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</si>
  <si>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</si>
  <si>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</si>
  <si>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</si>
  <si>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</si>
  <si>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</si>
  <si>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</si>
  <si>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</si>
  <si>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</si>
  <si>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</si>
  <si>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</si>
  <si>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</si>
  <si>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</si>
  <si>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</si>
  <si>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</si>
  <si>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</si>
  <si>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</si>
  <si>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</si>
  <si>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</si>
  <si>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</si>
  <si>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</si>
  <si>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</si>
  <si>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</si>
  <si>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</si>
  <si>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</si>
  <si>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</si>
  <si>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</si>
  <si>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</si>
  <si>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</si>
  <si>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</si>
  <si>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</si>
  <si>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</si>
  <si>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</si>
  <si>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</si>
  <si>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</si>
  <si>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</si>
  <si>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</si>
  <si>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</si>
  <si>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</si>
  <si>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</si>
  <si>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</si>
  <si>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</si>
  <si>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</si>
  <si>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</si>
  <si>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</si>
  <si>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</si>
  <si>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</si>
  <si>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</si>
  <si>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</si>
  <si>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</si>
  <si>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</si>
  <si>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</si>
  <si>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</si>
  <si>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</si>
  <si>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</si>
  <si>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</si>
  <si>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</si>
  <si>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</si>
  <si>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</si>
  <si>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</si>
  <si>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</si>
  <si>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</si>
  <si>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</si>
  <si>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</si>
  <si>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</si>
  <si>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</si>
  <si>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</si>
  <si>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</si>
  <si>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</si>
  <si>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</si>
  <si>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</si>
  <si>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</si>
  <si>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</si>
  <si>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</si>
  <si>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</si>
  <si>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</si>
  <si>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</si>
  <si>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</si>
  <si>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</si>
  <si>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</si>
  <si>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</si>
  <si>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</si>
  <si>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</si>
  <si>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</si>
  <si>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</si>
  <si>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</si>
  <si>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</si>
  <si>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</si>
  <si>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</si>
  <si>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</si>
  <si>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</si>
  <si>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</si>
  <si>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</si>
  <si>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</si>
  <si>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</si>
  <si>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</si>
  <si>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</si>
  <si>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</si>
  <si>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</si>
  <si>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</si>
  <si>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</si>
  <si>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</si>
  <si>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</si>
  <si>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</si>
  <si>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</si>
  <si>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</si>
  <si>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</si>
  <si>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</si>
  <si>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</si>
  <si>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</si>
  <si>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</si>
  <si>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</si>
  <si>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</si>
  <si>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</si>
  <si>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</si>
  <si>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</si>
  <si>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</si>
  <si>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</si>
  <si>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</si>
  <si>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</si>
  <si>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</si>
  <si>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</si>
  <si>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</si>
  <si>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</si>
  <si>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</si>
  <si>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</si>
  <si>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</si>
  <si>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</si>
  <si>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</si>
  <si>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</si>
  <si>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</si>
  <si>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</si>
  <si>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</si>
  <si>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</si>
  <si>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</si>
  <si>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</si>
  <si>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</si>
  <si>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</si>
  <si>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</si>
  <si>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</si>
  <si>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</si>
  <si>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</si>
  <si>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</si>
  <si>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</si>
  <si>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</si>
  <si>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</si>
  <si>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</si>
  <si>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</si>
  <si>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</si>
  <si>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</si>
  <si>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</si>
  <si>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</si>
  <si>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</si>
  <si>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</si>
  <si>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</si>
  <si>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</si>
  <si>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</si>
  <si>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</si>
  <si>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</si>
  <si>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</si>
  <si>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</si>
  <si>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</si>
  <si>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</si>
  <si>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</si>
  <si>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</si>
  <si>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</si>
  <si>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</si>
  <si>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</si>
  <si>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</si>
  <si>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</si>
  <si>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</si>
  <si>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</si>
  <si>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</si>
  <si>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</si>
  <si>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</si>
  <si>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</si>
  <si>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</si>
  <si>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</si>
  <si>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</si>
  <si>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</si>
  <si>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</si>
  <si>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</si>
  <si>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</si>
  <si>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</si>
  <si>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</si>
  <si>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</si>
  <si>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</si>
  <si>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</si>
  <si>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</si>
  <si>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</si>
  <si>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</si>
  <si>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</si>
  <si>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</si>
  <si>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</si>
  <si>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</si>
  <si>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</si>
  <si>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</si>
  <si>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</si>
  <si>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</si>
  <si>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</si>
  <si>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</si>
  <si>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</si>
  <si>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</si>
  <si>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</si>
  <si>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</si>
  <si>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</si>
  <si>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</si>
  <si>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</si>
  <si>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</si>
  <si>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</si>
  <si>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</si>
  <si>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</si>
  <si>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</si>
  <si>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</si>
  <si>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</si>
  <si>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</si>
  <si>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</si>
  <si>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</si>
  <si>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</si>
  <si>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</si>
  <si>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</si>
  <si>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</si>
  <si>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</si>
  <si>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</si>
  <si>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</si>
  <si>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</si>
  <si>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</si>
  <si>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</si>
  <si>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</si>
  <si>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</si>
  <si>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</si>
  <si>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</si>
  <si>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</si>
  <si>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</si>
  <si>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</si>
  <si>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</si>
  <si>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</si>
  <si>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</si>
  <si>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</si>
  <si>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</si>
  <si>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</si>
  <si>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</si>
  <si>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</si>
  <si>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</si>
  <si>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</si>
  <si>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</si>
  <si>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</si>
  <si>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</si>
  <si>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</si>
  <si>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</si>
  <si>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</si>
  <si>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</si>
  <si>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</si>
  <si>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</si>
  <si>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</si>
  <si>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</si>
  <si>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</si>
  <si>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</si>
  <si>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</si>
  <si>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</si>
  <si>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</si>
  <si>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</si>
  <si>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</si>
  <si>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</si>
  <si>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</si>
  <si>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</si>
  <si>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</si>
  <si>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</si>
  <si>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</si>
  <si>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</si>
  <si>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</si>
  <si>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</si>
  <si>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</si>
  <si>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</si>
  <si>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</si>
  <si>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</si>
  <si>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</si>
  <si>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</si>
  <si>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</si>
  <si>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</si>
  <si>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</si>
  <si>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</si>
  <si>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</si>
  <si>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</si>
  <si>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</si>
  <si>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</si>
  <si>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</si>
  <si>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</si>
  <si>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</si>
  <si>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</si>
  <si>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</si>
  <si>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</si>
  <si>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</si>
  <si>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</si>
  <si>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</si>
  <si>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</si>
  <si>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</si>
  <si>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</si>
  <si>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</si>
  <si>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</si>
  <si>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</si>
  <si>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</si>
  <si>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</si>
  <si>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</si>
  <si>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</si>
  <si>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</si>
  <si>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</si>
  <si>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</si>
  <si>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</si>
  <si>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</si>
  <si>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</si>
  <si>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</si>
  <si>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</si>
  <si>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</si>
  <si>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</si>
  <si>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</si>
  <si>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</si>
  <si>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</si>
  <si>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</si>
  <si>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</si>
  <si>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</si>
  <si>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</si>
  <si>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</si>
  <si>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</si>
  <si>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</si>
  <si>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</si>
  <si>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</si>
  <si>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</si>
  <si>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</si>
  <si>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</si>
  <si>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</si>
  <si>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</si>
  <si>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</si>
  <si>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</si>
  <si>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</si>
  <si>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</si>
  <si>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</si>
  <si>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</si>
  <si>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</si>
  <si>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</si>
  <si>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</si>
  <si>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</si>
  <si>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</si>
  <si>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</si>
  <si>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</si>
  <si>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</si>
  <si>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</si>
  <si>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</si>
  <si>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</si>
  <si>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</si>
  <si>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</si>
  <si>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</si>
  <si>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</si>
  <si>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</si>
  <si>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</si>
  <si>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</si>
  <si>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</si>
  <si>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</si>
  <si>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</si>
  <si>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</si>
  <si>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</si>
  <si>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</si>
  <si>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</si>
  <si>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</si>
  <si>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</si>
  <si>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</si>
  <si>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</si>
  <si>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</si>
  <si>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</si>
  <si>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</si>
  <si>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</si>
  <si>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</si>
  <si>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</si>
  <si>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</si>
  <si>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</si>
  <si>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</si>
  <si>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</si>
  <si>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</si>
  <si>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</si>
  <si>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</si>
  <si>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</si>
  <si>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</si>
  <si>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</si>
  <si>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</si>
  <si>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</si>
  <si>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</si>
  <si>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</si>
  <si>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</si>
  <si>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</si>
  <si>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</si>
  <si>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</si>
  <si>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</si>
  <si>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</si>
  <si>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</si>
  <si>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</si>
  <si>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</si>
  <si>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</si>
  <si>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</si>
  <si>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</si>
  <si>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</si>
  <si>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</si>
  <si>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</si>
  <si>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</si>
  <si>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</si>
  <si>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</si>
  <si>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</si>
  <si>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</si>
  <si>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</si>
  <si>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</si>
  <si>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</si>
  <si>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</si>
  <si>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</si>
  <si>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</si>
  <si>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</si>
  <si>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</si>
  <si>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</si>
  <si>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</si>
  <si>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</si>
  <si>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</si>
  <si>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</si>
  <si>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</si>
  <si>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</si>
  <si>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</si>
  <si>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</si>
  <si>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</si>
  <si>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</si>
  <si>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</si>
  <si>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</si>
  <si>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</si>
  <si>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</si>
  <si>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</si>
  <si>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</si>
  <si>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</si>
  <si>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</si>
  <si>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</si>
  <si>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</si>
  <si>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</si>
  <si>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</si>
  <si>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</si>
  <si>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</si>
  <si>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</si>
  <si>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</si>
  <si>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</si>
  <si>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</si>
  <si>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</si>
  <si>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</si>
  <si>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</si>
  <si>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</si>
  <si>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</si>
  <si>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</si>
  <si>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</si>
  <si>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</si>
  <si>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</si>
  <si>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</si>
  <si>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</si>
  <si>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</si>
  <si>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</si>
  <si>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</si>
  <si>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</si>
  <si>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</si>
  <si>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</si>
  <si>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</si>
  <si>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</si>
  <si>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</si>
  <si>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</si>
  <si>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</si>
  <si>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</si>
  <si>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</si>
  <si>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</si>
  <si>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</si>
  <si>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</si>
  <si>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</si>
  <si>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</si>
  <si>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</si>
  <si>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</si>
  <si>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</si>
  <si>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</si>
  <si>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</si>
  <si>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</si>
  <si>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</si>
  <si>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</si>
  <si>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</si>
  <si>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</si>
  <si>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</si>
  <si>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</si>
  <si>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</si>
  <si>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</si>
  <si>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</si>
  <si>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</si>
  <si>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</si>
  <si>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</si>
  <si>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</si>
  <si>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</si>
  <si>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</si>
  <si>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</si>
  <si>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</si>
  <si>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</si>
  <si>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</si>
  <si>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</si>
  <si>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</si>
  <si>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</si>
  <si>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</si>
  <si>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</si>
  <si>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</si>
  <si>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</si>
  <si>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</si>
  <si>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</si>
  <si>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</si>
  <si>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</si>
  <si>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</si>
  <si>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</si>
  <si>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</si>
  <si>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</si>
  <si>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</si>
  <si>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</si>
  <si>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</si>
  <si>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</si>
  <si>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</si>
  <si>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</si>
  <si>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</si>
  <si>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</si>
  <si>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</si>
  <si>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</si>
  <si>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</si>
  <si>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</si>
  <si>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</si>
  <si>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</si>
  <si>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</si>
  <si>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</si>
  <si>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</si>
  <si>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</si>
  <si>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</si>
  <si>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</si>
  <si>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</si>
  <si>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</si>
  <si>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</si>
  <si>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</si>
  <si>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</si>
  <si>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</si>
  <si>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</si>
  <si>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</si>
  <si>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</si>
  <si>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</si>
  <si>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</si>
  <si>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</si>
  <si>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</si>
  <si>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</si>
  <si>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</si>
  <si>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</si>
  <si>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</si>
  <si>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</si>
  <si>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</si>
  <si>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</si>
  <si>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</si>
  <si>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</si>
  <si>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</si>
  <si>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</si>
  <si>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</si>
  <si>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</si>
  <si>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</si>
  <si>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</si>
  <si>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</si>
  <si>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</si>
  <si>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</si>
  <si>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</si>
  <si>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</si>
  <si>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</si>
  <si>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</si>
  <si>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</si>
  <si>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</si>
  <si>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</si>
  <si>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</si>
  <si>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</si>
  <si>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</si>
  <si>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</si>
  <si>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</si>
  <si>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</si>
  <si>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</si>
  <si>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</si>
  <si>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</si>
  <si>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</si>
  <si>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</si>
  <si>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</si>
  <si>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</si>
  <si>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</si>
  <si>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</si>
  <si>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</si>
  <si>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</si>
  <si>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</si>
  <si>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</si>
  <si>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</si>
  <si>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</si>
  <si>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</si>
  <si>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</si>
  <si>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</si>
  <si>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</si>
  <si>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</si>
  <si>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</si>
  <si>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</si>
  <si>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</si>
  <si>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</si>
  <si>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</si>
  <si>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</si>
  <si>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</si>
  <si>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</si>
  <si>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</si>
  <si>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</si>
  <si>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</si>
  <si>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</si>
  <si>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</si>
  <si>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</si>
  <si>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</si>
  <si>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</si>
  <si>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</si>
  <si>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</si>
  <si>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</si>
  <si>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</si>
  <si>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</si>
  <si>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</si>
  <si>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</si>
  <si>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</si>
  <si>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</si>
  <si>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</si>
  <si>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</si>
  <si>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</si>
  <si>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</si>
  <si>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</si>
  <si>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</si>
  <si>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</si>
  <si>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</si>
  <si>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</si>
  <si>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</si>
  <si>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</si>
  <si>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</si>
  <si>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</si>
  <si>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</si>
  <si>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</si>
  <si>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</si>
  <si>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</si>
  <si>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</si>
  <si>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</si>
  <si>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</si>
  <si>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</si>
  <si>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</si>
  <si>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</si>
  <si>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</si>
  <si>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</si>
  <si>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</si>
  <si>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</si>
  <si>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</si>
  <si>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</si>
  <si>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</si>
  <si>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</si>
  <si>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</si>
  <si>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</si>
  <si>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</si>
  <si>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</si>
  <si>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</si>
  <si>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</si>
  <si>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</si>
  <si>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</si>
  <si>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</si>
  <si>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</si>
  <si>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</si>
  <si>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</si>
  <si>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</si>
  <si>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</si>
  <si>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</si>
  <si>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</si>
  <si>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</si>
  <si>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</si>
  <si>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</si>
  <si>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</si>
  <si>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</si>
  <si>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</si>
  <si>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</si>
  <si>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</si>
  <si>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</si>
  <si>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</si>
  <si>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</si>
  <si>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</si>
  <si>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</si>
  <si>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</si>
  <si>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</si>
  <si>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</si>
  <si>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</si>
  <si>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</si>
  <si>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</si>
  <si>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</si>
  <si>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</si>
  <si>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</si>
  <si>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</si>
  <si>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</si>
  <si>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</si>
  <si>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</si>
  <si>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</si>
  <si>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</si>
  <si>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</si>
  <si>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</si>
  <si>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</si>
  <si>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</si>
  <si>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</si>
  <si>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</si>
  <si>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</si>
  <si>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</si>
  <si>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</si>
  <si>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</si>
  <si>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</si>
  <si>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</si>
  <si>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</si>
  <si>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</si>
  <si>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</si>
  <si>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</si>
  <si>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</si>
  <si>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</si>
  <si>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</si>
  <si>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</si>
  <si>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</si>
  <si>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</si>
  <si>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</si>
  <si>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</si>
  <si>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</si>
  <si>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</si>
  <si>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</si>
  <si>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</si>
  <si>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</si>
  <si>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</si>
  <si>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</si>
  <si>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</si>
  <si>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</si>
  <si>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</si>
  <si>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</si>
  <si>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</si>
  <si>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</si>
  <si>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</si>
  <si>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</si>
  <si>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</si>
  <si>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</si>
  <si>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</si>
  <si>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</si>
  <si>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</si>
  <si>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</si>
  <si>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</si>
  <si>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</si>
  <si>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</si>
  <si>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</si>
  <si>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</si>
  <si>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</si>
  <si>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</si>
  <si>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</si>
  <si>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</si>
  <si>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</si>
  <si>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</si>
  <si>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</si>
  <si>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</si>
  <si>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</si>
  <si>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</si>
  <si>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</si>
  <si>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</si>
  <si>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</si>
  <si>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</si>
  <si>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</si>
  <si>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</si>
  <si>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</si>
  <si>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</si>
  <si>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</si>
  <si>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</si>
  <si>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</si>
  <si>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</si>
  <si>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</si>
  <si>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</si>
  <si>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</si>
  <si>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</si>
  <si>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</si>
  <si>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</si>
  <si>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</si>
  <si>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</si>
  <si>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</si>
  <si>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</si>
  <si>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</si>
  <si>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</si>
  <si>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</si>
  <si>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</si>
  <si>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</si>
  <si>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</si>
  <si>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</si>
  <si>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</si>
  <si>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</si>
  <si>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</si>
  <si>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</si>
  <si>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</si>
  <si>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</si>
  <si>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</si>
  <si>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</si>
  <si>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</si>
  <si>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</si>
  <si>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</si>
  <si>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</si>
  <si>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</si>
  <si>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</si>
  <si>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</si>
  <si>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</si>
  <si>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</si>
  <si>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</si>
  <si>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</si>
  <si>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</si>
  <si>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</si>
  <si>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</si>
  <si>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</si>
  <si>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</si>
  <si>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</si>
  <si>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</si>
  <si>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</si>
  <si>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</si>
  <si>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</si>
  <si>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</si>
  <si>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</si>
  <si>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</si>
  <si>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</si>
  <si>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</si>
  <si>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</si>
  <si>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</si>
  <si>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</si>
  <si>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</si>
  <si>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</si>
  <si>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</si>
  <si>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</si>
  <si>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</si>
  <si>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</si>
  <si>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</si>
  <si>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</si>
  <si>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</si>
  <si>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</si>
  <si>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</si>
  <si>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</si>
  <si>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</si>
  <si>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</si>
  <si>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</si>
  <si>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</si>
  <si>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</si>
  <si>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</si>
  <si>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</si>
  <si>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</si>
  <si>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</si>
  <si>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</si>
  <si>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</si>
  <si>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</si>
  <si>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</si>
  <si>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</si>
  <si>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</si>
  <si>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</si>
  <si>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</si>
  <si>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</si>
  <si>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</si>
  <si>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</si>
  <si>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</si>
  <si>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</si>
  <si>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</si>
  <si>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</si>
  <si>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</si>
  <si>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</si>
  <si>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</si>
  <si>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</si>
  <si>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</si>
  <si>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</si>
  <si>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</si>
  <si>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</si>
  <si>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</si>
  <si>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</si>
  <si>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</si>
  <si>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</si>
  <si>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</si>
  <si>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</si>
  <si>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</si>
  <si>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</si>
  <si>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</si>
  <si>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</si>
  <si>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</si>
  <si>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</si>
  <si>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</si>
  <si>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</si>
  <si>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</si>
  <si>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</si>
  <si>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</si>
  <si>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</si>
  <si>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</si>
  <si>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</si>
  <si>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</si>
  <si>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</si>
  <si>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</si>
  <si>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</si>
  <si>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</si>
  <si>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</si>
  <si>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</si>
  <si>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</si>
  <si>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</si>
  <si>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</si>
  <si>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</si>
  <si>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</si>
  <si>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</si>
  <si>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</si>
  <si>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</si>
  <si>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</si>
  <si>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</si>
  <si>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</si>
  <si>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</si>
  <si>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</si>
  <si>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</si>
  <si>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</si>
  <si>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</si>
  <si>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</si>
  <si>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</si>
  <si>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</si>
  <si>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</si>
  <si>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</si>
  <si>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</si>
  <si>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</si>
  <si>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</si>
  <si>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</si>
  <si>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</si>
  <si>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</si>
  <si>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</si>
  <si>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</si>
  <si>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</si>
  <si>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</si>
  <si>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</si>
  <si>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</si>
  <si>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</si>
  <si>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</si>
  <si>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</si>
  <si>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</si>
  <si>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</si>
  <si>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</si>
  <si>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</si>
  <si>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</si>
  <si>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</si>
  <si>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</si>
  <si>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</si>
  <si>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</si>
  <si>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</si>
  <si>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</si>
  <si>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</si>
  <si>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</si>
  <si>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</si>
  <si>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</si>
  <si>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</si>
  <si>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</si>
  <si>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</si>
  <si>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</si>
  <si>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</si>
  <si>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</si>
  <si>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</si>
  <si>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</si>
  <si>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</si>
  <si>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</si>
  <si>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</si>
  <si>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</si>
  <si>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</si>
  <si>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</si>
  <si>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</si>
  <si>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</si>
  <si>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</si>
  <si>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</si>
  <si>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</si>
  <si>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</si>
  <si>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</si>
  <si>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</si>
  <si>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</si>
  <si>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</si>
  <si>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</si>
  <si>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</si>
  <si>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</si>
  <si>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</si>
  <si>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</si>
  <si>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</si>
  <si>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</si>
  <si>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</si>
  <si>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</si>
  <si>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</si>
  <si>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</si>
  <si>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</si>
  <si>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</si>
  <si>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</si>
  <si>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</si>
  <si>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</si>
  <si>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</si>
  <si>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</si>
  <si>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</si>
  <si>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</si>
  <si>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</si>
  <si>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</si>
  <si>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</si>
  <si>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</si>
  <si>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</si>
  <si>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</si>
  <si>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</si>
  <si>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</si>
  <si>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</si>
  <si>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</si>
  <si>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</si>
  <si>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</si>
  <si>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</si>
  <si>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</si>
  <si>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</si>
  <si>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</si>
  <si>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</si>
  <si>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</si>
  <si>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</si>
  <si>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</si>
  <si>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</si>
  <si>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</si>
  <si>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</si>
  <si>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</si>
  <si>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</si>
  <si>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</si>
  <si>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</si>
  <si>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</si>
  <si>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</si>
  <si>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</si>
  <si>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</si>
  <si>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</si>
  <si>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</si>
  <si>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</si>
  <si>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</si>
  <si>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</si>
  <si>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</si>
  <si>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</si>
  <si>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</si>
  <si>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</si>
  <si>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</si>
  <si>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</si>
  <si>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</si>
  <si>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</si>
  <si>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</si>
  <si>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</si>
  <si>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</si>
  <si>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</si>
  <si>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</si>
  <si>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</si>
  <si>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</si>
  <si>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</si>
  <si>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</si>
  <si>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</si>
  <si>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</si>
  <si>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</si>
  <si>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</si>
  <si>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</si>
  <si>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</si>
  <si>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</si>
  <si>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</si>
  <si>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</si>
  <si>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</si>
  <si>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</si>
  <si>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</si>
  <si>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</si>
  <si>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</si>
  <si>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</si>
  <si>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</si>
  <si>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</si>
  <si>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</si>
  <si>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</si>
  <si>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</si>
  <si>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</si>
  <si>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</si>
  <si>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</si>
  <si>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</si>
  <si>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</si>
  <si>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</si>
  <si>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</si>
  <si>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</si>
  <si>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</si>
  <si>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</si>
  <si>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</si>
  <si>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</si>
  <si>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</si>
  <si>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</si>
  <si>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</si>
  <si>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</si>
  <si>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</si>
  <si>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</si>
  <si>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</si>
  <si>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</si>
  <si>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</si>
  <si>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</si>
  <si>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</si>
  <si>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</si>
  <si>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</si>
  <si>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</si>
  <si>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</si>
  <si>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</si>
  <si>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</si>
  <si>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</si>
  <si>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</si>
  <si>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</si>
  <si>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</si>
  <si>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</si>
  <si>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</si>
  <si>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</si>
  <si>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</si>
  <si>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</si>
  <si>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</si>
  <si>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</si>
  <si>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</si>
  <si>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</si>
  <si>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</si>
  <si>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</si>
  <si>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</si>
  <si>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</si>
  <si>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</si>
  <si>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</si>
  <si>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</si>
  <si>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</si>
  <si>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</si>
  <si>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</si>
  <si>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</si>
  <si>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</si>
  <si>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</si>
  <si>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</si>
  <si>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</si>
  <si>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</si>
  <si>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</si>
  <si>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</si>
  <si>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</si>
  <si>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</si>
  <si>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</si>
  <si>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</si>
  <si>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</si>
  <si>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</si>
  <si>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</si>
  <si>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</si>
  <si>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</si>
  <si>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</si>
  <si>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</si>
  <si>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</si>
  <si>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</si>
  <si>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</si>
  <si>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</si>
  <si>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</si>
  <si>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</si>
  <si>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</si>
  <si>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</si>
  <si>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</si>
  <si>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</si>
  <si>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</si>
  <si>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</si>
  <si>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</si>
  <si>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</si>
  <si>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</si>
  <si>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</si>
  <si>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</si>
  <si>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</si>
  <si>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</si>
  <si>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</si>
  <si>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</si>
  <si>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</si>
  <si>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</si>
  <si>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</si>
  <si>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</si>
  <si>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</si>
  <si>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</si>
  <si>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</si>
  <si>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</si>
  <si>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</si>
  <si>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</si>
  <si>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</si>
  <si>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</si>
  <si>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</si>
  <si>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</si>
  <si>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</si>
  <si>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</si>
  <si>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</si>
  <si>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</si>
  <si>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</si>
  <si>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</si>
  <si>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</si>
  <si>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</si>
  <si>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</si>
  <si>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</si>
  <si>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</si>
  <si>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</si>
  <si>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</si>
  <si>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</si>
  <si>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</si>
  <si>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</si>
  <si>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</si>
  <si>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</si>
  <si>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</si>
  <si>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</si>
  <si>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</si>
  <si>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</si>
  <si>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</si>
  <si>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</si>
  <si>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</si>
  <si>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</si>
  <si>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</si>
  <si>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</si>
  <si>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</si>
  <si>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</si>
  <si>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</si>
  <si>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</si>
  <si>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</si>
  <si>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</si>
  <si>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</si>
  <si>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</si>
  <si>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</si>
  <si>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</si>
  <si>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</si>
  <si>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</si>
  <si>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</si>
  <si>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</si>
  <si>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</si>
  <si>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</si>
  <si>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</si>
  <si>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</si>
  <si>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</si>
  <si>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</si>
  <si>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</si>
  <si>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</si>
  <si>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</si>
  <si>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</si>
  <si>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</si>
  <si>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</si>
  <si>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</si>
  <si>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</si>
  <si>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</si>
  <si>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</si>
  <si>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</si>
  <si>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</si>
  <si>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</si>
  <si>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</si>
  <si>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</si>
  <si>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</si>
  <si>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</si>
  <si>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</si>
  <si>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</si>
  <si>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</si>
  <si>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</si>
  <si>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</si>
  <si>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</si>
  <si>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</si>
  <si>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</si>
  <si>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</si>
  <si>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</si>
  <si>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</si>
  <si>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</si>
  <si>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</si>
  <si>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</si>
  <si>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</si>
  <si>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</si>
  <si>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</si>
  <si>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</si>
  <si>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</si>
  <si>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</si>
  <si>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</si>
  <si>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</si>
  <si>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</si>
  <si>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</si>
  <si>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</si>
  <si>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</si>
  <si>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</si>
  <si>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</si>
  <si>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</si>
  <si>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</si>
  <si>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</si>
  <si>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</si>
  <si>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</si>
  <si>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</si>
  <si>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</si>
  <si>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</si>
  <si>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</si>
  <si>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</si>
  <si>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</si>
  <si>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</si>
  <si>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</si>
  <si>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</si>
  <si>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</si>
  <si>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</si>
  <si>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</si>
  <si>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</si>
  <si>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</si>
  <si>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</si>
  <si>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</si>
  <si>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</si>
  <si>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</si>
  <si>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</si>
  <si>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</si>
  <si>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</si>
  <si>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</si>
  <si>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</si>
  <si>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</si>
  <si>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</si>
  <si>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</si>
  <si>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</si>
  <si>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</si>
  <si>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</si>
  <si>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</si>
  <si>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</si>
  <si>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</si>
  <si>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</si>
  <si>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</si>
  <si>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</si>
  <si>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</si>
  <si>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</si>
  <si>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</si>
  <si>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</si>
  <si>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</si>
  <si>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</si>
  <si>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</si>
  <si>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</si>
  <si>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</si>
  <si>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</si>
  <si>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</si>
  <si>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</si>
  <si>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</si>
  <si>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</si>
  <si>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</si>
  <si>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</si>
  <si>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</si>
  <si>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</si>
  <si>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</si>
  <si>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</si>
  <si>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</si>
  <si>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</si>
  <si>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</si>
  <si>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</si>
  <si>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</si>
  <si>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</si>
  <si>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</si>
  <si>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</si>
  <si>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</si>
  <si>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</si>
  <si>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</si>
  <si>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</si>
  <si>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</si>
  <si>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</si>
  <si>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</si>
  <si>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</si>
  <si>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</si>
  <si>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</si>
  <si>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</si>
  <si>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</si>
  <si>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</si>
  <si>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</si>
  <si>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</si>
  <si>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</si>
  <si>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</si>
  <si>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</si>
  <si>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</si>
  <si>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</si>
  <si>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</si>
  <si>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</si>
  <si>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</si>
  <si>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</si>
  <si>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</si>
  <si>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</si>
  <si>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</si>
  <si>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</si>
  <si>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</si>
  <si>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</si>
  <si>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</si>
  <si>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</si>
  <si>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</si>
  <si>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</si>
  <si>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</si>
  <si>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</si>
  <si>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</si>
  <si>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</si>
  <si>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</si>
  <si>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</si>
  <si>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</si>
  <si>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</si>
  <si>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</si>
  <si>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</si>
  <si>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</si>
  <si>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</si>
  <si>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</si>
  <si>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</si>
  <si>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</si>
  <si>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</si>
  <si>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</si>
  <si>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</si>
  <si>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</si>
  <si>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</si>
  <si>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</si>
  <si>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</si>
  <si>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</si>
  <si>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</si>
  <si>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</si>
  <si>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</si>
  <si>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</si>
  <si>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</si>
  <si>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</si>
  <si>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</si>
  <si>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</si>
  <si>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</si>
  <si>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</si>
  <si>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</si>
  <si>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</si>
  <si>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</si>
  <si>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</si>
  <si>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</si>
  <si>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</si>
  <si>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</si>
  <si>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</si>
  <si>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</si>
  <si>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</si>
  <si>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</si>
  <si>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</si>
  <si>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</si>
  <si>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</si>
  <si>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</si>
  <si>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</si>
  <si>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</si>
  <si>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</si>
  <si>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</si>
  <si>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</si>
  <si>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</si>
  <si>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</si>
  <si>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</si>
  <si>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</si>
  <si>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</si>
  <si>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</si>
  <si>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</si>
  <si>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</si>
  <si>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</si>
  <si>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</si>
  <si>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</si>
  <si>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</si>
  <si>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</si>
  <si>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</si>
  <si>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</si>
  <si>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</si>
  <si>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</si>
  <si>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</si>
  <si>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</si>
  <si>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</si>
  <si>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</si>
  <si>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</si>
  <si>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</si>
  <si>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</si>
  <si>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</si>
  <si>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</si>
  <si>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</si>
  <si>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</si>
  <si>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</si>
  <si>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</si>
  <si>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</si>
  <si>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</si>
  <si>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</si>
  <si>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</si>
  <si>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</si>
  <si>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</si>
  <si>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</si>
  <si>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</si>
  <si>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</si>
  <si>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</si>
  <si>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</si>
  <si>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</si>
  <si>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</si>
  <si>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</si>
  <si>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</si>
  <si>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</si>
  <si>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</si>
  <si>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</si>
  <si>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</si>
  <si>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</si>
  <si>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</si>
  <si>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</si>
  <si>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</si>
  <si>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</si>
  <si>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</si>
  <si>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</si>
  <si>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</si>
  <si>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</si>
  <si>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</si>
  <si>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</si>
  <si>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</si>
  <si>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</si>
  <si>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</si>
  <si>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</si>
  <si>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</si>
  <si>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</si>
  <si>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</si>
  <si>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</si>
  <si>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</si>
  <si>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</si>
  <si>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</si>
  <si>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</si>
  <si>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</si>
  <si>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</si>
  <si>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</si>
  <si>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</si>
  <si>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</si>
  <si>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</si>
  <si>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</si>
  <si>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</si>
  <si>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</si>
  <si>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</si>
  <si>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</si>
  <si>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</si>
  <si>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</si>
  <si>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</si>
  <si>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</si>
  <si>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</si>
  <si>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</si>
  <si>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</si>
  <si>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</si>
  <si>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</si>
  <si>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</si>
  <si>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</si>
  <si>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</si>
  <si>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</si>
  <si>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</si>
  <si>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</si>
  <si>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</si>
  <si>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</si>
  <si>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</si>
  <si>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</si>
  <si>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</si>
  <si>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</si>
  <si>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</si>
  <si>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</si>
  <si>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</si>
  <si>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</si>
  <si>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</si>
  <si>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</si>
  <si>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</si>
  <si>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</si>
  <si>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</si>
  <si>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</si>
  <si>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</si>
  <si>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</si>
  <si>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</si>
  <si>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</si>
  <si>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</si>
  <si>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</si>
  <si>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</si>
  <si>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</si>
  <si>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</si>
  <si>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</si>
  <si>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</si>
  <si>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</si>
  <si>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</si>
  <si>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</si>
  <si>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</si>
  <si>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</si>
  <si>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</si>
  <si>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</si>
  <si>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</si>
  <si>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</si>
  <si>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</si>
  <si>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</si>
  <si>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</si>
  <si>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</si>
  <si>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</si>
  <si>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</si>
  <si>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</si>
  <si>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</si>
  <si>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</si>
  <si>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</si>
  <si>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</si>
  <si>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</si>
  <si>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</si>
  <si>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</si>
  <si>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</si>
  <si>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</si>
  <si>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</si>
  <si>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</si>
  <si>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</si>
  <si>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</si>
  <si>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</si>
  <si>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</si>
  <si>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</si>
  <si>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</si>
  <si>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</si>
  <si>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</si>
  <si>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</si>
  <si>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</si>
  <si>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</si>
  <si>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</si>
  <si>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</si>
  <si>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</si>
  <si>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</si>
  <si>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</si>
  <si>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</si>
  <si>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</si>
  <si>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</si>
  <si>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</si>
  <si>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</si>
  <si>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</si>
  <si>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</si>
  <si>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</si>
  <si>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</si>
  <si>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</si>
  <si>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</si>
  <si>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</si>
  <si>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</si>
  <si>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</si>
  <si>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</si>
  <si>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</si>
  <si>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</si>
  <si>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</si>
  <si>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</si>
  <si>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</si>
  <si>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</si>
  <si>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</si>
  <si>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</si>
  <si>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</si>
  <si>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</si>
  <si>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</si>
  <si>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</si>
  <si>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</si>
  <si>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</si>
  <si>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</si>
  <si>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</si>
  <si>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</si>
  <si>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</si>
  <si>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</si>
  <si>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</si>
  <si>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</si>
  <si>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</si>
  <si>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</si>
  <si>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</si>
  <si>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</si>
  <si>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</si>
  <si>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</si>
  <si>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</si>
  <si>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</si>
  <si>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</si>
  <si>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</si>
  <si>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</si>
  <si>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</si>
  <si>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</si>
  <si>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</si>
  <si>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</si>
  <si>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</si>
  <si>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</si>
  <si>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</si>
  <si>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</si>
  <si>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</si>
  <si>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</si>
  <si>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</si>
  <si>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</si>
  <si>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</si>
  <si>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</si>
  <si>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</si>
  <si>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</si>
  <si>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</si>
  <si>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</si>
  <si>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</si>
  <si>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</si>
  <si>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</si>
  <si>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</si>
  <si>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</si>
  <si>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</si>
  <si>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</si>
  <si>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</si>
  <si>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</si>
  <si>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</si>
  <si>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</si>
  <si>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</si>
  <si>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</si>
  <si>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</si>
  <si>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</si>
  <si>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</si>
  <si>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</si>
  <si>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</si>
  <si>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</si>
  <si>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</si>
  <si>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</si>
  <si>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</si>
  <si>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</si>
  <si>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</si>
  <si>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</si>
  <si>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</si>
  <si>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</si>
  <si>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</si>
  <si>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</si>
  <si>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</si>
  <si>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</si>
  <si>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</si>
  <si>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</si>
  <si>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</si>
  <si>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</si>
  <si>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</si>
  <si>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</si>
  <si>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</si>
  <si>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</si>
  <si>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</si>
  <si>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</si>
  <si>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</si>
  <si>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</si>
  <si>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</si>
  <si>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</si>
  <si>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</si>
  <si>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</si>
  <si>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</si>
  <si>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</si>
  <si>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</si>
  <si>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</si>
  <si>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</si>
  <si>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</si>
  <si>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</si>
  <si>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</si>
  <si>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</si>
  <si>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</si>
  <si>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</si>
  <si>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</si>
  <si>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</si>
  <si>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</si>
  <si>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</si>
  <si>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</si>
  <si>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</si>
  <si>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</si>
  <si>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</si>
  <si>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</si>
  <si>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</si>
  <si>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</si>
  <si>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</si>
  <si>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</si>
  <si>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</si>
  <si>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</si>
  <si>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</si>
  <si>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</si>
  <si>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</si>
  <si>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</si>
  <si>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</si>
  <si>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</si>
  <si>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</si>
  <si>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</si>
  <si>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</si>
  <si>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</si>
  <si>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</si>
  <si>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</si>
  <si>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</si>
  <si>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</si>
  <si>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</si>
  <si>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</si>
  <si>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</si>
  <si>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</si>
  <si>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</si>
  <si>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</si>
  <si>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</si>
  <si>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</si>
  <si>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</si>
  <si>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</si>
  <si>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</si>
  <si>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</si>
  <si>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</si>
  <si>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</si>
  <si>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</si>
  <si>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</si>
  <si>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</si>
  <si>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</si>
  <si>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</si>
  <si>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</si>
  <si>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</si>
  <si>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</si>
  <si>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</si>
  <si>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</si>
  <si>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</si>
  <si>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</si>
  <si>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</si>
  <si>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</si>
  <si>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</si>
  <si>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</si>
  <si>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</si>
  <si>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</si>
  <si>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</si>
  <si>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</si>
  <si>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</si>
  <si>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</si>
  <si>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</si>
  <si>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</si>
  <si>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</si>
  <si>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</si>
  <si>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</si>
  <si>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</si>
  <si>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</si>
  <si>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</si>
  <si>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</si>
  <si>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</si>
  <si>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</si>
  <si>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</si>
  <si>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</si>
  <si>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</si>
  <si>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</si>
  <si>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</si>
  <si>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</si>
  <si>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</si>
  <si>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</si>
  <si>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</si>
  <si>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</si>
  <si>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</si>
  <si>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</si>
  <si>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</si>
  <si>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</si>
  <si>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</si>
  <si>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</si>
  <si>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</si>
  <si>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</si>
  <si>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</si>
  <si>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</si>
  <si>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</si>
  <si>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</si>
  <si>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</si>
  <si>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</si>
  <si>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</si>
  <si>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</si>
  <si>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</si>
  <si>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</si>
  <si>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</si>
  <si>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</si>
  <si>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</si>
  <si>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</si>
  <si>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</si>
  <si>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</si>
  <si>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</si>
  <si>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</si>
  <si>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</si>
  <si>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</si>
  <si>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</si>
  <si>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</si>
  <si>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</si>
  <si>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</si>
  <si>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</si>
  <si>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</si>
  <si>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</si>
  <si>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</si>
  <si>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</si>
  <si>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</si>
  <si>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</si>
  <si>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</si>
  <si>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</si>
  <si>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</si>
  <si>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</si>
  <si>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</si>
  <si>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</si>
  <si>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</si>
  <si>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</si>
  <si>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</si>
  <si>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</si>
  <si>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</si>
  <si>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</si>
  <si>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</si>
  <si>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</si>
  <si>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</si>
  <si>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</si>
  <si>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</si>
  <si>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</si>
  <si>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</si>
  <si>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</si>
  <si>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</si>
  <si>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</si>
  <si>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</si>
  <si>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</si>
  <si>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</si>
  <si>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</si>
  <si>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</si>
  <si>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</si>
  <si>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</si>
  <si>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</si>
  <si>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</si>
  <si>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</si>
  <si>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</si>
  <si>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</si>
  <si>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</si>
  <si>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</si>
  <si>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</si>
  <si>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</si>
  <si>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</si>
  <si>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</si>
  <si>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</si>
  <si>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</si>
  <si>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</si>
  <si>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</si>
  <si>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</si>
  <si>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</si>
  <si>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</si>
  <si>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</si>
  <si>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</si>
  <si>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</si>
  <si>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</si>
  <si>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</si>
  <si>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</si>
  <si>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</si>
  <si>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</si>
  <si>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</si>
  <si>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</si>
  <si>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</si>
  <si>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</si>
  <si>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</si>
  <si>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</si>
  <si>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</si>
  <si>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</si>
  <si>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</si>
  <si>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</si>
  <si>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</si>
  <si>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</si>
  <si>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</si>
  <si>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</si>
  <si>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</si>
  <si>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</si>
  <si>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</si>
  <si>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</si>
  <si>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</si>
  <si>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</si>
  <si>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</si>
  <si>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</si>
  <si>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</si>
  <si>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</si>
  <si>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</si>
  <si>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</si>
  <si>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</si>
  <si>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</si>
  <si>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</si>
  <si>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</si>
  <si>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</si>
  <si>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</si>
  <si>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</si>
  <si>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</si>
  <si>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</si>
  <si>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</si>
  <si>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</si>
  <si>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</si>
  <si>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</si>
  <si>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</si>
  <si>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</si>
  <si>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</si>
  <si>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</si>
  <si>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</si>
  <si>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</si>
  <si>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</si>
  <si>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</si>
  <si>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</si>
  <si>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</si>
  <si>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</si>
  <si>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</si>
  <si>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</si>
  <si>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</si>
  <si>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</si>
  <si>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</si>
  <si>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</si>
  <si>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</si>
  <si>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</si>
  <si>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</si>
  <si>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</si>
  <si>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</si>
  <si>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</si>
  <si>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</si>
  <si>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</si>
  <si>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</si>
  <si>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</si>
  <si>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</si>
  <si>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</si>
  <si>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</si>
  <si>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</si>
  <si>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</si>
  <si>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</si>
  <si>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</si>
  <si>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</si>
  <si>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</si>
  <si>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</si>
  <si>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</si>
  <si>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</si>
  <si>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</si>
  <si>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</si>
  <si>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</si>
  <si>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</si>
  <si>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</si>
  <si>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</si>
  <si>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</si>
  <si>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</si>
  <si>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</si>
  <si>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</si>
  <si>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</si>
  <si>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</si>
  <si>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</si>
  <si>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</si>
  <si>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</si>
  <si>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</si>
  <si>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</si>
  <si>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</si>
  <si>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</si>
  <si>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</si>
  <si>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</si>
  <si>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</si>
  <si>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</si>
  <si>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</si>
  <si>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</si>
  <si>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</si>
  <si>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</si>
  <si>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</si>
  <si>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</si>
  <si>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</si>
  <si>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</si>
  <si>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</si>
  <si>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</si>
  <si>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</si>
  <si>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</si>
  <si>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</si>
  <si>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</si>
  <si>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</si>
  <si>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</si>
  <si>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</si>
  <si>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</si>
  <si>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</si>
  <si>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</si>
  <si>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</si>
  <si>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</si>
  <si>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</si>
  <si>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</si>
  <si>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</si>
  <si>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</si>
  <si>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</si>
  <si>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</si>
  <si>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</si>
  <si>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</si>
  <si>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</si>
  <si>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</si>
  <si>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</si>
  <si>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</si>
  <si>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</si>
  <si>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</si>
  <si>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</si>
  <si>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</si>
  <si>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</si>
  <si>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</si>
  <si>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</si>
  <si>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</si>
  <si>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</si>
  <si>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</si>
  <si>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</si>
  <si>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</si>
  <si>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</si>
  <si>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</si>
  <si>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</si>
  <si>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</si>
  <si>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</si>
  <si>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</si>
  <si>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</si>
  <si>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</si>
  <si>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</si>
  <si>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</si>
  <si>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</si>
  <si>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</si>
  <si>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</si>
  <si>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</si>
  <si>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</si>
  <si>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</si>
  <si>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</si>
  <si>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</si>
  <si>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</si>
  <si>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</si>
  <si>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</si>
  <si>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</si>
  <si>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</si>
  <si>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</si>
  <si>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</si>
  <si>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</si>
  <si>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</si>
  <si>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</si>
  <si>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</si>
  <si>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</si>
  <si>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</si>
  <si>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</si>
  <si>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</si>
  <si>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</si>
  <si>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</si>
  <si>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</si>
  <si>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</si>
  <si>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</si>
  <si>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</si>
  <si>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</si>
  <si>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</si>
  <si>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</si>
  <si>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</si>
  <si>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</si>
  <si>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</si>
  <si>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</si>
  <si>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</si>
  <si>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</si>
  <si>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</si>
  <si>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</si>
  <si>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</si>
  <si>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</si>
  <si>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</si>
  <si>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</si>
  <si>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</si>
  <si>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</si>
  <si>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</si>
  <si>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</si>
  <si>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</si>
  <si>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</si>
  <si>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</si>
  <si>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</si>
  <si>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</si>
  <si>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</si>
  <si>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</si>
  <si>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</si>
  <si>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</si>
  <si>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</si>
  <si>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</si>
  <si>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</si>
  <si>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</si>
  <si>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</si>
  <si>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</si>
  <si>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</si>
  <si>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</si>
  <si>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</si>
  <si>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</si>
  <si>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</si>
  <si>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</si>
  <si>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</si>
  <si>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</si>
  <si>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</si>
  <si>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</si>
  <si>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</si>
  <si>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</si>
  <si>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</si>
  <si>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</si>
  <si>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</si>
  <si>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</si>
  <si>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</si>
  <si>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</si>
  <si>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</si>
  <si>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</si>
  <si>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</si>
  <si>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</si>
  <si>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</si>
  <si>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</si>
  <si>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</si>
  <si>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</si>
  <si>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</si>
  <si>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</si>
  <si>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</si>
  <si>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</si>
  <si>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</si>
  <si>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</si>
  <si>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</si>
  <si>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</si>
  <si>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</si>
  <si>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</si>
  <si>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</si>
  <si>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</si>
  <si>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</si>
  <si>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</si>
  <si>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</si>
  <si>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</si>
  <si>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</si>
  <si>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</si>
  <si>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</si>
  <si>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</si>
  <si>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</si>
  <si>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</si>
  <si>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</si>
  <si>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</si>
  <si>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</si>
  <si>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</si>
  <si>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</si>
  <si>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</si>
  <si>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</si>
  <si>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</si>
  <si>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</si>
  <si>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</si>
  <si>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</si>
  <si>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</si>
  <si>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</si>
  <si>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</si>
  <si>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</si>
  <si>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</si>
  <si>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</si>
  <si>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</si>
  <si>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</si>
  <si>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</si>
  <si>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</si>
  <si>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</si>
  <si>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</si>
  <si>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</si>
  <si>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</si>
  <si>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</si>
  <si>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</si>
  <si>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</si>
  <si>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</si>
  <si>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</si>
  <si>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</si>
  <si>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</si>
  <si>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</si>
  <si>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</si>
  <si>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</si>
  <si>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</si>
  <si>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</si>
  <si>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</si>
  <si>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</si>
  <si>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</si>
  <si>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</si>
  <si>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</si>
  <si>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</si>
  <si>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</si>
  <si>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</si>
  <si>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</si>
  <si>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</si>
  <si>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</si>
  <si>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</si>
  <si>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</si>
  <si>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</si>
  <si>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</si>
  <si>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</si>
  <si>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</si>
  <si>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</si>
  <si>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</si>
  <si>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</si>
  <si>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</si>
  <si>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</si>
  <si>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</si>
  <si>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</si>
  <si>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</si>
  <si>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</si>
  <si>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</si>
  <si>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</si>
  <si>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</si>
  <si>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</si>
  <si>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</si>
  <si>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</si>
  <si>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</si>
  <si>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</si>
  <si>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</si>
  <si>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</si>
  <si>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</si>
  <si>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</si>
  <si>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</si>
  <si>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</si>
  <si>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</si>
  <si>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</si>
  <si>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</si>
  <si>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</si>
  <si>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</si>
  <si>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</si>
  <si>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</si>
  <si>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</si>
  <si>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</si>
  <si>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</si>
  <si>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</si>
  <si>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</si>
  <si>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</si>
  <si>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</si>
  <si>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</si>
  <si>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</si>
  <si>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</si>
  <si>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</si>
  <si>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</si>
  <si>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</si>
  <si>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</si>
  <si>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</si>
  <si>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</si>
  <si>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</si>
  <si>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</si>
  <si>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</si>
  <si>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</si>
  <si>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</si>
  <si>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</si>
  <si>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</si>
  <si>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</si>
  <si>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</si>
  <si>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</si>
  <si>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</si>
  <si>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</si>
  <si>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</si>
  <si>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</si>
  <si>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</si>
  <si>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</si>
  <si>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</si>
  <si>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</si>
  <si>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</si>
  <si>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</si>
  <si>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</si>
  <si>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</si>
  <si>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</si>
  <si>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</si>
  <si>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</si>
  <si>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</si>
  <si>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</si>
  <si>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</si>
  <si>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</si>
  <si>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</si>
  <si>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</si>
  <si>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</si>
  <si>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</si>
  <si>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</si>
  <si>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</si>
  <si>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</si>
  <si>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</si>
  <si>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</si>
  <si>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</si>
  <si>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</si>
  <si>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</si>
  <si>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</si>
  <si>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</si>
  <si>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</si>
  <si>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</si>
  <si>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</si>
  <si>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</si>
  <si>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</si>
  <si>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</si>
  <si>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</si>
  <si>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</si>
  <si>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</si>
  <si>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</si>
  <si>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</si>
  <si>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</si>
  <si>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</si>
  <si>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</si>
  <si>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</si>
  <si>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</si>
  <si>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</si>
  <si>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</si>
  <si>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</si>
  <si>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</si>
  <si>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</si>
  <si>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</si>
  <si>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</si>
  <si>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</si>
  <si>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</si>
  <si>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</si>
  <si>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</si>
  <si>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</si>
  <si>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</si>
  <si>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</si>
  <si>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</si>
  <si>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</si>
  <si>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</si>
  <si>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</si>
  <si>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</si>
  <si>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</si>
  <si>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</si>
  <si>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</si>
  <si>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</si>
  <si>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</si>
  <si>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</si>
  <si>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</si>
  <si>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</si>
  <si>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</si>
  <si>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</si>
  <si>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</si>
  <si>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</si>
  <si>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</si>
  <si>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</si>
  <si>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</si>
  <si>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</si>
  <si>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</si>
  <si>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</si>
  <si>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</si>
  <si>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</si>
  <si>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</si>
  <si>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</si>
  <si>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</si>
  <si>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</si>
  <si>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</si>
  <si>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</si>
  <si>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</si>
  <si>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</si>
  <si>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</si>
  <si>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</si>
  <si>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</si>
  <si>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</si>
  <si>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</si>
  <si>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</si>
  <si>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</si>
  <si>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</si>
  <si>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</si>
  <si>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</si>
  <si>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</si>
  <si>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</si>
  <si>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</si>
  <si>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</si>
  <si>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</si>
  <si>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</si>
  <si>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</si>
  <si>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</si>
  <si>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</si>
  <si>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</si>
  <si>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</si>
  <si>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</si>
  <si>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</si>
  <si>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</si>
  <si>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</si>
  <si>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</si>
  <si>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</si>
  <si>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</si>
  <si>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</si>
  <si>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</si>
  <si>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</si>
  <si>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</si>
  <si>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</si>
  <si>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</si>
  <si>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</si>
  <si>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</si>
  <si>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</si>
  <si>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</si>
  <si>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</si>
  <si>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</si>
  <si>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</si>
  <si>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</si>
  <si>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</si>
  <si>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</si>
  <si>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</si>
  <si>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</si>
  <si>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</si>
  <si>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</si>
  <si>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</si>
  <si>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</si>
  <si>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</si>
  <si>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</si>
  <si>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</si>
  <si>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</si>
  <si>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</si>
  <si>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</si>
  <si>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</si>
  <si>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</si>
  <si>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</si>
  <si>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</si>
  <si>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</si>
  <si>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</si>
  <si>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</si>
  <si>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</si>
  <si>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</si>
  <si>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</si>
  <si>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</si>
  <si>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</si>
  <si>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</si>
  <si>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</si>
  <si>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</si>
  <si>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</si>
  <si>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</si>
  <si>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</si>
  <si>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</si>
  <si>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</si>
  <si>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</si>
  <si>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</si>
  <si>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</si>
  <si>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</si>
  <si>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</si>
  <si>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</si>
  <si>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</si>
  <si>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</si>
  <si>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</si>
  <si>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</si>
  <si>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</si>
  <si>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</si>
  <si>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</si>
  <si>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</si>
  <si>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</si>
  <si>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</si>
  <si>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</si>
  <si>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</si>
  <si>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</si>
  <si>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</si>
  <si>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</si>
  <si>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</si>
  <si>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</si>
  <si>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</si>
  <si>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</si>
  <si>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</si>
  <si>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</si>
  <si>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</si>
  <si>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</si>
  <si>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</si>
  <si>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</si>
  <si>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</si>
  <si>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</si>
  <si>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</si>
  <si>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</si>
  <si>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</si>
  <si>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</si>
  <si>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</si>
  <si>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</si>
  <si>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</si>
  <si>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</si>
  <si>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</si>
  <si>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</si>
  <si>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</si>
  <si>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</si>
  <si>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</si>
  <si>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</si>
  <si>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</si>
  <si>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</si>
  <si>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</si>
  <si>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</si>
  <si>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</si>
  <si>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</si>
  <si>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</si>
  <si>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</si>
  <si>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</si>
  <si>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</si>
  <si>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</si>
  <si>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</si>
  <si>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</si>
  <si>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</si>
  <si>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</si>
  <si>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</si>
  <si>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</si>
  <si>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</si>
  <si>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</si>
  <si>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</si>
  <si>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</si>
  <si>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</si>
  <si>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</si>
  <si>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</si>
  <si>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</si>
  <si>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</si>
  <si>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</si>
  <si>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</si>
  <si>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</si>
  <si>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</si>
  <si>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</si>
  <si>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</si>
  <si>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</si>
  <si>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</si>
  <si>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</si>
  <si>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</si>
  <si>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</si>
  <si>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</si>
  <si>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</si>
  <si>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</si>
  <si>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</si>
  <si>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</si>
  <si>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</si>
  <si>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</si>
  <si>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</si>
  <si>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</si>
  <si>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</si>
  <si>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</si>
  <si>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</si>
  <si>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</si>
  <si>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</si>
  <si>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</si>
  <si>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</si>
  <si>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</si>
  <si>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</si>
  <si>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</si>
  <si>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</si>
  <si>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</si>
  <si>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</si>
  <si>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</si>
  <si>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</si>
  <si>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</si>
  <si>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</si>
  <si>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</si>
  <si>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</si>
  <si>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</si>
  <si>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</si>
  <si>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</si>
  <si>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</si>
  <si>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</si>
  <si>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</si>
  <si>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</si>
  <si>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</si>
  <si>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</si>
  <si>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</si>
  <si>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</si>
  <si>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</si>
  <si>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</si>
  <si>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</si>
  <si>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</si>
  <si>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</si>
  <si>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</si>
  <si>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</si>
  <si>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</si>
  <si>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</si>
  <si>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</si>
  <si>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</si>
  <si>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</si>
  <si>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</si>
  <si>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</si>
  <si>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</si>
  <si>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</si>
  <si>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</si>
  <si>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</si>
  <si>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</si>
  <si>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</si>
  <si>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</si>
  <si>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</si>
  <si>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</si>
  <si>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</si>
  <si>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</si>
  <si>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</si>
  <si>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</si>
  <si>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</si>
  <si>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</si>
  <si>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</si>
  <si>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</si>
  <si>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</si>
  <si>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</si>
  <si>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</si>
  <si>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</si>
  <si>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</si>
  <si>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</si>
  <si>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</si>
  <si>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</si>
  <si>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</si>
  <si>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</si>
  <si>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</si>
  <si>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</si>
  <si>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</si>
  <si>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</si>
  <si>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</si>
  <si>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</si>
  <si>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</si>
  <si>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</si>
  <si>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</si>
  <si>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</si>
  <si>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</si>
  <si>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</si>
  <si>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</si>
  <si>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</si>
  <si>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</si>
  <si>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</si>
  <si>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</si>
  <si>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</si>
  <si>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</si>
  <si>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</si>
  <si>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</si>
  <si>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</si>
  <si>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</si>
  <si>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</si>
  <si>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</si>
  <si>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</si>
  <si>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</si>
  <si>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</si>
  <si>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</si>
  <si>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</si>
  <si>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</si>
  <si>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</si>
  <si>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</si>
  <si>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</si>
  <si>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</si>
  <si>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</si>
  <si>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</si>
  <si>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</si>
  <si>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</si>
  <si>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</si>
  <si>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</si>
  <si>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</si>
  <si>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</si>
  <si>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</si>
  <si>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</si>
  <si>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</si>
  <si>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</si>
  <si>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</si>
  <si>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</si>
  <si>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</si>
  <si>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</si>
  <si>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</si>
  <si>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</si>
  <si>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</si>
  <si>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</si>
  <si>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</si>
  <si>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</si>
  <si>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</si>
  <si>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</si>
  <si>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</si>
  <si>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</si>
  <si>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</si>
  <si>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</si>
  <si>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</si>
  <si>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</si>
  <si>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</si>
  <si>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</si>
  <si>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</si>
  <si>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</si>
  <si>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</si>
  <si>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</si>
  <si>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</si>
  <si>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</si>
  <si>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</si>
  <si>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</si>
  <si>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</si>
  <si>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</si>
  <si>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</si>
  <si>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</si>
  <si>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</si>
  <si>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</si>
  <si>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</si>
  <si>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</si>
  <si>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</si>
  <si>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</si>
  <si>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</si>
  <si>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</si>
  <si>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</si>
  <si>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</si>
  <si>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</si>
  <si>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</si>
  <si>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</si>
  <si>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</si>
  <si>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</si>
  <si>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</si>
  <si>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</si>
  <si>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</si>
  <si>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</si>
  <si>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</si>
  <si>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</si>
  <si>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</si>
  <si>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</si>
  <si>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</si>
  <si>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</si>
  <si>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</si>
  <si>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</si>
  <si>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</si>
  <si>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</si>
  <si>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</si>
  <si>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</si>
  <si>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</si>
  <si>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</si>
  <si>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</si>
  <si>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</si>
  <si>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</si>
  <si>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</si>
  <si>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</si>
  <si>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</si>
  <si>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</si>
  <si>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</si>
  <si>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</si>
  <si>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</si>
  <si>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</si>
  <si>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</si>
  <si>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</si>
  <si>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</si>
  <si>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</si>
  <si>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</si>
  <si>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</si>
  <si>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</si>
  <si>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</si>
  <si>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</si>
  <si>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</si>
  <si>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</si>
  <si>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</si>
  <si>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</si>
  <si>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</si>
  <si>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</si>
  <si>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</si>
  <si>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</si>
  <si>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</si>
  <si>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</si>
  <si>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</si>
  <si>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</si>
  <si>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</si>
  <si>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</si>
  <si>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</si>
  <si>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</si>
  <si>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</si>
  <si>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</si>
  <si>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</si>
  <si>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</si>
  <si>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</si>
  <si>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</si>
  <si>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</si>
  <si>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</si>
  <si>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</si>
  <si>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</si>
  <si>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</si>
  <si>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</si>
  <si>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</si>
  <si>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</si>
  <si>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</si>
  <si>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</si>
  <si>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</si>
  <si>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</si>
  <si>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</si>
  <si>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</si>
  <si>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</si>
  <si>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</si>
  <si>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</si>
  <si>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</si>
  <si>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</si>
  <si>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</si>
  <si>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</si>
  <si>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</si>
  <si>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</si>
  <si>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</si>
  <si>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</si>
  <si>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</si>
  <si>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</si>
  <si>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</si>
  <si>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</si>
  <si>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</si>
  <si>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</si>
  <si>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</si>
  <si>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</si>
  <si>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</si>
  <si>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</si>
  <si>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</si>
  <si>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</si>
  <si>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</si>
  <si>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</si>
  <si>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</si>
  <si>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</si>
  <si>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</si>
  <si>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</si>
  <si>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</si>
  <si>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</si>
  <si>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</si>
  <si>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</si>
  <si>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</si>
  <si>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</si>
  <si>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</si>
  <si>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</si>
  <si>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</si>
  <si>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</si>
  <si>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</si>
  <si>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</si>
  <si>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</si>
  <si>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</si>
  <si>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</si>
  <si>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</si>
  <si>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</si>
  <si>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</si>
  <si>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</si>
  <si>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</si>
  <si>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</si>
  <si>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</si>
  <si>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</si>
  <si>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</si>
  <si>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</si>
  <si>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</si>
  <si>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</si>
  <si>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</si>
  <si>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</si>
  <si>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</si>
  <si>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</si>
  <si>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</si>
  <si>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</si>
  <si>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</si>
  <si>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</si>
  <si>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</si>
  <si>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</si>
  <si>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</si>
  <si>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</si>
  <si>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</si>
  <si>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</si>
  <si>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</si>
  <si>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</si>
  <si>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</si>
  <si>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</si>
  <si>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</si>
  <si>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</si>
  <si>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</si>
  <si>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</si>
  <si>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</si>
  <si>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</si>
  <si>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</si>
  <si>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</si>
  <si>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</si>
  <si>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</si>
  <si>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</si>
  <si>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</si>
  <si>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</si>
  <si>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</si>
  <si>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</si>
  <si>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</si>
  <si>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</si>
  <si>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</si>
  <si>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</si>
  <si>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</si>
  <si>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</si>
  <si>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</si>
  <si>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</si>
  <si>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</si>
  <si>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</si>
  <si>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</si>
  <si>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</si>
  <si>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</si>
  <si>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</si>
  <si>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</si>
  <si>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</si>
  <si>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</si>
  <si>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</si>
  <si>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</si>
  <si>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</si>
  <si>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</si>
  <si>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</si>
  <si>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</si>
  <si>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</si>
  <si>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</si>
  <si>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</si>
  <si>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</si>
  <si>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</si>
  <si>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</si>
  <si>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</si>
  <si>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</si>
  <si>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</si>
  <si>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</si>
  <si>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</si>
  <si>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</si>
  <si>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</si>
  <si>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</si>
  <si>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</si>
  <si>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</si>
  <si>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</si>
  <si>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</si>
  <si>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</si>
  <si>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</si>
  <si>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</si>
  <si>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</si>
  <si>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</si>
  <si>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</si>
  <si>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</si>
  <si>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</si>
  <si>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</si>
  <si>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</si>
  <si>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</si>
  <si>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</si>
  <si>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</si>
  <si>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</si>
  <si>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</si>
  <si>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</si>
  <si>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</si>
  <si>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</si>
  <si>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</si>
  <si>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</si>
  <si>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</si>
  <si>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</si>
  <si>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</si>
  <si>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</si>
  <si>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</si>
  <si>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</si>
  <si>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</si>
  <si>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</si>
  <si>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</si>
  <si>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</si>
  <si>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</si>
  <si>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</si>
  <si>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</si>
  <si>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</si>
  <si>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</si>
  <si>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</si>
  <si>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</si>
  <si>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</si>
  <si>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</si>
  <si>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</si>
  <si>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</si>
  <si>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</si>
  <si>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</si>
  <si>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</si>
  <si>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</si>
  <si>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</si>
  <si>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</si>
  <si>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</si>
  <si>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</si>
  <si>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</si>
  <si>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</si>
  <si>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</si>
  <si>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</si>
  <si>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</si>
  <si>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</si>
  <si>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</si>
  <si>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</si>
  <si>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</si>
  <si>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</si>
  <si>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</si>
  <si>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</si>
  <si>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</si>
  <si>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</si>
  <si>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</si>
  <si>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</si>
  <si>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</si>
  <si>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</si>
  <si>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</si>
  <si>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</si>
  <si>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</si>
  <si>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</si>
  <si>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</si>
  <si>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</si>
  <si>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</si>
  <si>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</si>
  <si>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</si>
  <si>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</si>
  <si>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</si>
  <si>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</si>
  <si>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</si>
  <si>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</si>
  <si>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</si>
  <si>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</si>
  <si>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</si>
  <si>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</si>
  <si>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</si>
  <si>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</si>
  <si>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</si>
  <si>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</si>
  <si>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</si>
  <si>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</si>
  <si>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</si>
  <si>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</si>
  <si>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</si>
  <si>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</si>
  <si>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</si>
  <si>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</si>
  <si>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</si>
  <si>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</si>
  <si>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</si>
  <si>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</si>
  <si>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</si>
  <si>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</si>
  <si>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</si>
  <si>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</si>
  <si>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</si>
  <si>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</si>
  <si>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</si>
  <si>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</si>
  <si>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</si>
  <si>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</si>
  <si>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</si>
  <si>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</si>
  <si>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</si>
  <si>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</si>
  <si>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</si>
  <si>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</si>
  <si>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</si>
  <si>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</si>
  <si>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</si>
  <si>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</si>
  <si>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</si>
  <si>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</si>
  <si>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</si>
  <si>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</si>
  <si>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</si>
  <si>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</si>
  <si>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</si>
  <si>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</si>
  <si>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</si>
  <si>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</si>
  <si>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</si>
  <si>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</si>
  <si>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</si>
  <si>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</si>
  <si>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</si>
  <si>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</si>
  <si>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</si>
  <si>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</si>
  <si>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</si>
  <si>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</si>
  <si>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</si>
  <si>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</si>
  <si>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</si>
  <si>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</si>
  <si>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</si>
  <si>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</si>
  <si>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</si>
  <si>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</si>
  <si>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</si>
  <si>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</si>
  <si>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</si>
  <si>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</si>
  <si>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</si>
  <si>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</si>
  <si>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</si>
  <si>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</si>
  <si>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</si>
  <si>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</si>
  <si>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</si>
  <si>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</si>
  <si>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</si>
  <si>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</si>
  <si>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</si>
  <si>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</si>
  <si>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</si>
  <si>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</si>
  <si>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</si>
  <si>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</si>
  <si>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</si>
  <si>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</si>
  <si>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</si>
  <si>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</si>
  <si>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</si>
  <si>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</si>
  <si>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</si>
  <si>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</si>
  <si>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</si>
  <si>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</si>
  <si>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</si>
  <si>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</si>
  <si>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</si>
  <si>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</si>
  <si>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</si>
  <si>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</si>
  <si>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</si>
  <si>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</si>
  <si>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</si>
  <si>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</si>
  <si>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</si>
  <si>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</si>
  <si>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</si>
  <si>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</si>
  <si>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</si>
  <si>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</si>
  <si>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</si>
  <si>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</si>
  <si>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</si>
  <si>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</si>
  <si>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</si>
  <si>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</si>
  <si>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</si>
  <si>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</si>
  <si>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</si>
  <si>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</si>
  <si>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</si>
  <si>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</si>
  <si>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</si>
  <si>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</si>
  <si>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</si>
  <si>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</si>
  <si>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</si>
  <si>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</si>
  <si>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</si>
  <si>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</si>
  <si>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</si>
  <si>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</si>
  <si>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</si>
  <si>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</si>
  <si>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</si>
  <si>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</si>
  <si>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</si>
  <si>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</si>
  <si>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</si>
  <si>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</si>
  <si>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</si>
  <si>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</si>
  <si>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</si>
  <si>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</si>
  <si>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</si>
  <si>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</si>
  <si>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</si>
  <si>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</si>
  <si>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</si>
  <si>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</si>
  <si>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</si>
  <si>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</si>
  <si>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</si>
  <si>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</si>
  <si>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</si>
  <si>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</si>
  <si>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</si>
  <si>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</si>
  <si>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</si>
  <si>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</si>
  <si>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</si>
  <si>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</si>
  <si>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</si>
  <si>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</si>
  <si>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</si>
  <si>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</si>
  <si>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</si>
  <si>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</si>
  <si>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</si>
  <si>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</si>
  <si>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</si>
  <si>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</si>
  <si>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</si>
  <si>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</si>
  <si>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</si>
  <si>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</si>
  <si>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</si>
  <si>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</si>
  <si>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</si>
  <si>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</si>
  <si>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</si>
  <si>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</si>
  <si>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</si>
  <si>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</si>
  <si>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</si>
  <si>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</si>
  <si>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</si>
  <si>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</si>
  <si>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</si>
  <si>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</si>
  <si>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</si>
  <si>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</si>
  <si>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</si>
  <si>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</si>
  <si>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</si>
  <si>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</si>
  <si>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</si>
  <si>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</si>
  <si>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</si>
  <si>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</si>
  <si>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</si>
  <si>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</si>
  <si>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</si>
  <si>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</si>
  <si>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</si>
  <si>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</si>
  <si>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</si>
  <si>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</si>
  <si>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</si>
  <si>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</si>
  <si>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</si>
  <si>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</si>
  <si>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</si>
  <si>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</si>
  <si>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</si>
  <si>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</si>
  <si>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</si>
  <si>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</si>
  <si>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</si>
  <si>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</si>
  <si>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</si>
  <si>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</si>
  <si>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</si>
  <si>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</si>
  <si>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</si>
  <si>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</si>
  <si>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</si>
  <si>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</si>
  <si>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</si>
  <si>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</si>
  <si>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</si>
  <si>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</si>
  <si>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</si>
  <si>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</si>
  <si>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</si>
  <si>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</si>
  <si>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</si>
  <si>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</si>
  <si>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</si>
  <si>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</si>
  <si>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</si>
  <si>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</si>
  <si>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</si>
  <si>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</si>
  <si>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</si>
  <si>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</si>
  <si>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</si>
  <si>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</si>
  <si>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</si>
  <si>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</si>
  <si>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</si>
  <si>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</si>
  <si>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</si>
  <si>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</si>
  <si>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</si>
  <si>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</si>
  <si>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</si>
  <si>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</si>
  <si>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</si>
  <si>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</si>
  <si>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</si>
  <si>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</si>
  <si>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</si>
  <si>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</si>
  <si>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</si>
  <si>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</si>
  <si>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</si>
  <si>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</si>
  <si>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</si>
  <si>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</si>
  <si>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</si>
  <si>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</si>
  <si>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</si>
  <si>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</si>
  <si>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</si>
  <si>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</si>
  <si>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</si>
  <si>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</si>
  <si>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</si>
  <si>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</si>
  <si>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</si>
  <si>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</si>
  <si>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</si>
  <si>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</si>
  <si>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</si>
  <si>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</si>
  <si>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</si>
  <si>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</si>
  <si>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</si>
  <si>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</si>
  <si>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</si>
  <si>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</si>
  <si>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</si>
  <si>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</si>
  <si>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</si>
  <si>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</si>
  <si>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</si>
  <si>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</si>
  <si>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</si>
  <si>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</si>
  <si>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</si>
  <si>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</si>
  <si>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</si>
  <si>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</si>
  <si>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</si>
  <si>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</si>
  <si>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</si>
  <si>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</si>
  <si>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</si>
  <si>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</si>
  <si>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</si>
  <si>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</si>
  <si>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</si>
  <si>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</si>
  <si>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</si>
  <si>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</si>
  <si>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</si>
  <si>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</si>
  <si>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</si>
  <si>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</si>
  <si>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</si>
  <si>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</si>
  <si>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</si>
  <si>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</si>
  <si>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</si>
  <si>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</si>
  <si>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</si>
  <si>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</si>
  <si>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</si>
  <si>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</si>
  <si>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</si>
  <si>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</si>
  <si>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</si>
  <si>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</si>
  <si>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</si>
  <si>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</si>
  <si>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</si>
  <si>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</si>
  <si>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</si>
  <si>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</si>
  <si>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</si>
  <si>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</si>
  <si>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</si>
  <si>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</si>
  <si>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</si>
  <si>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</si>
  <si>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</si>
  <si>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</si>
  <si>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</si>
  <si>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</si>
  <si>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</si>
  <si>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</si>
  <si>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</si>
  <si>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</si>
  <si>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</si>
  <si>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</si>
  <si>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</si>
  <si>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</si>
  <si>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</si>
  <si>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</si>
  <si>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</si>
  <si>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</si>
  <si>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</si>
  <si>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</si>
  <si>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</si>
  <si>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</si>
  <si>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</si>
  <si>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</si>
  <si>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</si>
  <si>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</si>
  <si>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</si>
  <si>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</si>
  <si>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</si>
  <si>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</si>
  <si>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</si>
  <si>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</si>
  <si>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</si>
  <si>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</si>
  <si>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</si>
  <si>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</si>
  <si>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</si>
  <si>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</si>
  <si>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</si>
  <si>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</si>
  <si>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</si>
  <si>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</si>
  <si>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</si>
  <si>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</si>
  <si>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</si>
  <si>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</si>
  <si>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</si>
  <si>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</si>
  <si>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</si>
  <si>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</si>
  <si>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</si>
  <si>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</si>
  <si>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</si>
  <si>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</si>
  <si>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</si>
  <si>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</si>
  <si>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</si>
  <si>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</si>
  <si>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</si>
  <si>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</si>
  <si>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</si>
  <si>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</si>
  <si>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</si>
  <si>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</si>
  <si>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</si>
  <si>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</si>
  <si>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</si>
  <si>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</si>
  <si>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</si>
  <si>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</si>
  <si>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</si>
  <si>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</si>
  <si>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</si>
  <si>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</si>
  <si>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</si>
  <si>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</si>
  <si>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</si>
  <si>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</si>
  <si>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</si>
  <si>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</si>
  <si>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</si>
  <si>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</si>
  <si>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</si>
  <si>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</si>
  <si>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</si>
  <si>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</si>
  <si>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</si>
  <si>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</si>
  <si>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</si>
  <si>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</si>
  <si>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</si>
  <si>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</si>
  <si>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</si>
  <si>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</si>
  <si>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</si>
  <si>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</si>
  <si>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</si>
  <si>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</si>
  <si>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</si>
  <si>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</si>
  <si>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</si>
  <si>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</si>
  <si>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</si>
  <si>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</si>
  <si>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</si>
  <si>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</si>
  <si>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</si>
  <si>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</si>
  <si>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</si>
  <si>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</si>
  <si>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</si>
  <si>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</si>
  <si>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</si>
  <si>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</si>
  <si>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</si>
  <si>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</si>
  <si>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</si>
  <si>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</si>
  <si>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</si>
  <si>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</si>
  <si>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</si>
  <si>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</si>
  <si>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</si>
  <si>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</si>
  <si>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</si>
  <si>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</si>
  <si>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</si>
  <si>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</si>
  <si>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</si>
  <si>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</si>
  <si>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</si>
  <si>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</si>
  <si>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</si>
  <si>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</si>
  <si>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</si>
  <si>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</si>
  <si>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</si>
  <si>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</si>
  <si>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</si>
  <si>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</si>
  <si>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</si>
  <si>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</si>
  <si>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</si>
  <si>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</si>
  <si>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</si>
  <si>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</si>
  <si>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</si>
  <si>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</si>
  <si>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</si>
  <si>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</si>
  <si>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</si>
  <si>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</si>
  <si>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</si>
  <si>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</si>
  <si>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</si>
  <si>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</si>
  <si>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</si>
  <si>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</si>
  <si>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</si>
  <si>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</si>
  <si>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</si>
  <si>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</si>
  <si>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</si>
  <si>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</si>
  <si>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</si>
  <si>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</si>
  <si>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</si>
  <si>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</si>
  <si>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</si>
  <si>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</si>
  <si>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</si>
  <si>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</si>
  <si>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</si>
  <si>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</si>
  <si>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</si>
  <si>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</si>
  <si>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</si>
  <si>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</si>
  <si>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</si>
  <si>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</si>
  <si>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</si>
  <si>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</si>
  <si>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</si>
  <si>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</si>
  <si>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</si>
  <si>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</si>
  <si>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</si>
  <si>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</si>
  <si>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</si>
  <si>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</si>
  <si>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</si>
  <si>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</si>
  <si>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</si>
  <si>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</si>
  <si>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</si>
  <si>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</si>
  <si>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</si>
  <si>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</si>
  <si>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</si>
  <si>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</si>
  <si>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</si>
  <si>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</si>
  <si>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</si>
  <si>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</si>
  <si>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</si>
  <si>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</si>
  <si>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</si>
  <si>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</si>
  <si>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</si>
  <si>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</si>
  <si>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</si>
  <si>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</si>
  <si>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</si>
  <si>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</si>
  <si>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</si>
  <si>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</si>
  <si>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</si>
  <si>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</si>
  <si>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</si>
  <si>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</si>
  <si>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</si>
  <si>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</si>
  <si>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</si>
  <si>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</si>
  <si>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</si>
  <si>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</si>
  <si>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</si>
  <si>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</si>
  <si>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</si>
  <si>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</si>
  <si>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</si>
  <si>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</si>
  <si>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</si>
  <si>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</si>
  <si>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</si>
  <si>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</si>
  <si>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</si>
  <si>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</si>
  <si>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</si>
  <si>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</si>
  <si>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</si>
  <si>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</si>
  <si>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</si>
  <si>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</si>
  <si>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</si>
  <si>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</si>
  <si>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</si>
  <si>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</si>
  <si>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</si>
  <si>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</si>
  <si>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</si>
  <si>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</si>
  <si>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</si>
  <si>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</si>
  <si>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</si>
  <si>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</si>
  <si>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</si>
  <si>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</si>
  <si>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</si>
  <si>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</si>
  <si>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</si>
  <si>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</si>
  <si>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</si>
  <si>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</si>
  <si>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</si>
  <si>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</si>
  <si>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</si>
  <si>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</si>
  <si>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</si>
  <si>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</si>
  <si>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</si>
  <si>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</si>
  <si>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</si>
  <si>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</si>
  <si>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</si>
  <si>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</si>
  <si>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</si>
  <si>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</si>
  <si>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</si>
  <si>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</si>
  <si>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</si>
  <si>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</si>
  <si>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</si>
  <si>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</si>
  <si>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</si>
  <si>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</si>
  <si>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</si>
  <si>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</si>
  <si>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</si>
  <si>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</si>
  <si>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</si>
  <si>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</si>
  <si>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</si>
  <si>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</si>
  <si>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</si>
  <si>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</si>
  <si>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</si>
  <si>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</si>
  <si>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</si>
  <si>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</si>
  <si>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</si>
  <si>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</si>
  <si>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</si>
  <si>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</si>
  <si>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</si>
  <si>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</si>
  <si>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</si>
  <si>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</si>
  <si>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</si>
  <si>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</si>
  <si>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</si>
  <si>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</si>
  <si>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</si>
  <si>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</si>
  <si>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</si>
  <si>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</si>
  <si>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</si>
  <si>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</si>
  <si>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</si>
  <si>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</si>
  <si>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</si>
  <si>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</si>
  <si>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</si>
  <si>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</si>
  <si>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</si>
  <si>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</si>
  <si>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</si>
  <si>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</si>
  <si>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</si>
  <si>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</si>
  <si>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</si>
  <si>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</si>
  <si>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</si>
  <si>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</si>
  <si>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</si>
  <si>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</si>
  <si>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</si>
  <si>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</si>
  <si>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</si>
  <si>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</si>
  <si>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</si>
  <si>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</si>
  <si>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</si>
  <si>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</si>
  <si>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</si>
  <si>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</si>
  <si>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</si>
  <si>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</si>
  <si>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</si>
  <si>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</si>
  <si>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</si>
  <si>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</si>
  <si>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</si>
  <si>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</si>
  <si>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</si>
  <si>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</si>
  <si>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</si>
  <si>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</si>
  <si>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</si>
  <si>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</si>
  <si>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</si>
  <si>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</si>
  <si>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</si>
  <si>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</si>
  <si>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</si>
  <si>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</si>
  <si>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</si>
  <si>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</si>
  <si>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</si>
  <si>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</si>
  <si>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</si>
  <si>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</si>
  <si>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</si>
  <si>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</si>
  <si>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</si>
  <si>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</si>
  <si>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</si>
  <si>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</si>
  <si>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</si>
  <si>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</si>
  <si>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</si>
  <si>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</si>
  <si>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</si>
  <si>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</si>
  <si>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</si>
  <si>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</si>
  <si>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</si>
  <si>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</si>
  <si>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</si>
  <si>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</si>
  <si>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</si>
  <si>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</si>
  <si>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</si>
  <si>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</si>
  <si>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</si>
  <si>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</si>
  <si>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</si>
  <si>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</si>
  <si>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</si>
  <si>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</si>
  <si>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</si>
  <si>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</si>
  <si>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</si>
  <si>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</si>
  <si>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</si>
  <si>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</si>
  <si>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</si>
  <si>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</si>
  <si>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</si>
  <si>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</si>
  <si>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</si>
  <si>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</si>
  <si>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</si>
  <si>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</si>
  <si>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</si>
  <si>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</si>
  <si>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</si>
  <si>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</si>
  <si>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</si>
  <si>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</si>
  <si>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</si>
  <si>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</si>
  <si>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</si>
  <si>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</si>
  <si>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</si>
  <si>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</si>
  <si>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</si>
  <si>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</si>
  <si>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</si>
  <si>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</si>
  <si>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</si>
  <si>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</si>
  <si>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</si>
  <si>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</si>
  <si>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</si>
  <si>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</si>
  <si>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</si>
  <si>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</si>
  <si>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</si>
  <si>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</si>
  <si>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</si>
  <si>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</si>
  <si>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</si>
  <si>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</si>
  <si>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</si>
  <si>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</si>
  <si>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</si>
  <si>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</si>
  <si>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</si>
  <si>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</si>
  <si>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</si>
  <si>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</si>
  <si>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</si>
  <si>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</si>
  <si>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</si>
  <si>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</si>
  <si>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</si>
  <si>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</si>
  <si>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</si>
  <si>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</si>
  <si>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</si>
  <si>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</si>
  <si>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</si>
  <si>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</si>
  <si>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</si>
  <si>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</si>
  <si>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</si>
  <si>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</si>
  <si>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</si>
  <si>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</si>
  <si>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</si>
  <si>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</si>
  <si>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</si>
  <si>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</si>
  <si>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</si>
  <si>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</si>
  <si>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</si>
  <si>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</si>
  <si>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</si>
  <si>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</si>
  <si>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</si>
  <si>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</si>
  <si>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</si>
  <si>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</si>
  <si>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</si>
  <si>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</si>
  <si>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</si>
  <si>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</si>
  <si>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</si>
  <si>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</si>
  <si>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</si>
  <si>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</si>
  <si>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</si>
  <si>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</si>
  <si>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</si>
  <si>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</si>
  <si>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</si>
  <si>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</si>
  <si>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</si>
  <si>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</si>
  <si>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</si>
  <si>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</si>
  <si>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</si>
  <si>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</si>
  <si>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</si>
  <si>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</si>
  <si>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</si>
  <si>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</si>
  <si>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</si>
  <si>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</si>
  <si>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</si>
  <si>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</si>
  <si>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</si>
  <si>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</si>
  <si>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</si>
  <si>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</si>
  <si>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</si>
  <si>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</si>
  <si>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</si>
  <si>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</si>
  <si>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</si>
  <si>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</si>
  <si>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</si>
  <si>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</si>
  <si>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</si>
  <si>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</si>
  <si>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</si>
  <si>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</si>
  <si>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</si>
  <si>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</si>
  <si>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</si>
  <si>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</si>
  <si>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</si>
  <si>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</si>
  <si>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</si>
  <si>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</si>
  <si>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</si>
  <si>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</si>
  <si>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</si>
  <si>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</si>
  <si>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</si>
  <si>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</si>
  <si>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</si>
  <si>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</si>
  <si>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</si>
  <si>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</si>
  <si>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</si>
  <si>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</si>
  <si>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</si>
  <si>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</si>
  <si>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</si>
  <si>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</si>
  <si>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</si>
  <si>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</si>
  <si>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</si>
  <si>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</si>
  <si>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</si>
  <si>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</si>
  <si>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</si>
  <si>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</si>
  <si>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</si>
  <si>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</si>
  <si>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</si>
  <si>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</si>
  <si>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</si>
  <si>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</si>
  <si>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</si>
  <si>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</si>
  <si>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</si>
  <si>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</si>
  <si>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</si>
  <si>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</si>
  <si>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</si>
  <si>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</si>
  <si>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</si>
  <si>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</si>
  <si>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</si>
  <si>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</si>
  <si>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</si>
  <si>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</si>
  <si>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</si>
  <si>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</si>
  <si>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</si>
  <si>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</si>
  <si>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</si>
  <si>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</si>
  <si>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</si>
  <si>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</si>
  <si>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</si>
  <si>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</si>
  <si>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</si>
  <si>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</si>
  <si>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</si>
  <si>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</si>
  <si>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</si>
  <si>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</si>
  <si>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</si>
  <si>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</si>
  <si>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</si>
  <si>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</si>
  <si>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</si>
  <si>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</si>
  <si>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</si>
  <si>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</si>
  <si>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</si>
  <si>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</si>
  <si>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</si>
  <si>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</si>
  <si>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</si>
  <si>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</si>
  <si>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</si>
  <si>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</si>
  <si>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</si>
  <si>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</si>
  <si>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</si>
  <si>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</si>
  <si>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</si>
  <si>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</si>
  <si>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</si>
  <si>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</si>
  <si>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</si>
  <si>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</si>
  <si>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</si>
  <si>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</si>
  <si>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</si>
  <si>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</si>
  <si>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</si>
  <si>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</si>
  <si>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</si>
  <si>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</si>
  <si>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</si>
  <si>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</si>
  <si>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</si>
  <si>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</si>
  <si>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</si>
  <si>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</si>
  <si>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</si>
  <si>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</si>
  <si>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</si>
  <si>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</si>
  <si>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</si>
  <si>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</si>
  <si>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</si>
  <si>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</si>
  <si>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</si>
  <si>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</si>
  <si>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</si>
  <si>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</si>
  <si>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</si>
  <si>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</si>
  <si>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</si>
  <si>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</si>
  <si>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</si>
  <si>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</si>
  <si>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</si>
  <si>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</si>
  <si>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</si>
  <si>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</si>
  <si>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</si>
  <si>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</si>
  <si>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</si>
  <si>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</si>
  <si>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</si>
  <si>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</si>
  <si>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</si>
  <si>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</si>
  <si>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</si>
  <si>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</si>
  <si>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</si>
  <si>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</si>
  <si>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</si>
  <si>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</si>
  <si>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</si>
  <si>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</si>
  <si>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</si>
  <si>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</si>
  <si>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</si>
  <si>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</si>
  <si>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</si>
  <si>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</si>
  <si>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</si>
  <si>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</si>
  <si>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</si>
  <si>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</si>
  <si>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</si>
  <si>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</si>
  <si>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</si>
  <si>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</si>
  <si>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</si>
  <si>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</si>
  <si>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</si>
  <si>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</si>
  <si>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</si>
  <si>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</si>
  <si>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</si>
  <si>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</si>
  <si>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</si>
  <si>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</si>
  <si>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</si>
  <si>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</si>
  <si>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</si>
  <si>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</si>
  <si>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</si>
  <si>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</si>
  <si>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</si>
  <si>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</si>
  <si>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</si>
  <si>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</si>
  <si>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</si>
  <si>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</si>
  <si>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</si>
  <si>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</si>
  <si>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</si>
  <si>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</si>
  <si>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</si>
  <si>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</si>
  <si>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</si>
  <si>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</si>
  <si>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</si>
  <si>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</si>
  <si>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</si>
  <si>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</si>
  <si>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</si>
  <si>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</si>
  <si>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</si>
  <si>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</si>
  <si>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</si>
  <si>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</si>
  <si>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</si>
  <si>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</si>
  <si>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</si>
  <si>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</si>
  <si>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</si>
  <si>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</si>
  <si>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</si>
  <si>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</si>
  <si>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</si>
  <si>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</si>
  <si>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</si>
  <si>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</si>
  <si>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</si>
  <si>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</si>
  <si>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</si>
  <si>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</si>
  <si>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</si>
  <si>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</si>
  <si>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</si>
  <si>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</si>
  <si>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</si>
  <si>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</si>
  <si>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</si>
  <si>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</si>
  <si>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</si>
  <si>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</si>
  <si>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</si>
  <si>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</si>
  <si>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</si>
  <si>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</si>
  <si>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</si>
  <si>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</si>
  <si>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</si>
  <si>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</si>
  <si>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</si>
  <si>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</si>
  <si>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</si>
  <si>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</si>
  <si>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</si>
  <si>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</si>
  <si>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</si>
  <si>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</si>
  <si>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</si>
  <si>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</si>
  <si>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</si>
  <si>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</si>
  <si>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</si>
  <si>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</si>
  <si>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</si>
  <si>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</si>
  <si>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</si>
  <si>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</si>
  <si>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</si>
  <si>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</si>
  <si>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</si>
  <si>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</si>
  <si>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</si>
  <si>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</si>
  <si>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</si>
  <si>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</si>
  <si>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</si>
  <si>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</si>
  <si>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</si>
  <si>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</si>
  <si>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</si>
  <si>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</si>
  <si>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</si>
  <si>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</si>
  <si>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</si>
  <si>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</si>
  <si>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</si>
  <si>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</si>
  <si>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</si>
  <si>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</si>
  <si>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</si>
  <si>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</si>
  <si>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</si>
  <si>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</si>
  <si>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</si>
  <si>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</si>
  <si>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</si>
  <si>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</si>
  <si>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</si>
  <si>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</si>
  <si>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</si>
  <si>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</si>
  <si>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</si>
  <si>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</si>
  <si>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</si>
  <si>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</si>
  <si>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</si>
  <si>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</si>
  <si>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</si>
  <si>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</si>
  <si>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</si>
  <si>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</si>
  <si>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</si>
  <si>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</si>
  <si>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</si>
  <si>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</si>
  <si>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</si>
  <si>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</si>
  <si>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</si>
  <si>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</si>
  <si>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</si>
  <si>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</si>
  <si>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</si>
  <si>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</si>
  <si>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</si>
  <si>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</si>
  <si>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</si>
  <si>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</si>
  <si>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</si>
  <si>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</si>
  <si>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</si>
  <si>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</si>
  <si>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</si>
  <si>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</si>
  <si>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</si>
  <si>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</si>
  <si>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</si>
  <si>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</si>
  <si>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</si>
  <si>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</si>
  <si>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</si>
  <si>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</si>
  <si>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</si>
  <si>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</si>
  <si>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</si>
  <si>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</si>
  <si>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</si>
  <si>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</si>
  <si>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</si>
  <si>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</si>
  <si>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</si>
  <si>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</si>
  <si>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</si>
  <si>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</si>
  <si>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</si>
  <si>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</si>
  <si>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</si>
  <si>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</si>
  <si>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</si>
  <si>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</si>
  <si>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</si>
  <si>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</si>
  <si>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</si>
  <si>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</si>
  <si>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</si>
  <si>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</si>
  <si>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</si>
  <si>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</si>
  <si>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</si>
  <si>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</si>
  <si>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</si>
  <si>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</si>
  <si>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</si>
  <si>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</si>
  <si>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</si>
  <si>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</si>
  <si>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</si>
  <si>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</si>
  <si>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</si>
  <si>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</si>
  <si>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</si>
  <si>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</si>
  <si>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</si>
  <si>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</si>
  <si>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</si>
  <si>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</si>
  <si>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</si>
  <si>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</si>
  <si>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</si>
  <si>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</si>
  <si>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</si>
  <si>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</si>
  <si>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</si>
  <si>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</si>
  <si>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</si>
  <si>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</si>
  <si>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</si>
  <si>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</si>
  <si>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</si>
  <si>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</si>
  <si>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</si>
  <si>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</si>
  <si>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</si>
  <si>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</si>
  <si>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</si>
  <si>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</si>
  <si>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</si>
  <si>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</si>
  <si>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</si>
  <si>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</si>
  <si>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</si>
  <si>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</si>
  <si>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</si>
  <si>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</si>
  <si>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</si>
  <si>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</si>
  <si>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</si>
  <si>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</si>
  <si>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</si>
  <si>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</si>
  <si>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</si>
  <si>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</si>
  <si>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</si>
  <si>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</si>
  <si>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</si>
  <si>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</si>
  <si>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</si>
  <si>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</si>
  <si>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</si>
  <si>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</si>
  <si>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</si>
  <si>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</si>
  <si>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</si>
  <si>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</si>
  <si>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</si>
  <si>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</si>
  <si>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</si>
  <si>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</si>
  <si>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</si>
  <si>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</si>
  <si>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</si>
  <si>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</si>
  <si>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</si>
  <si>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</si>
  <si>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</si>
  <si>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</si>
  <si>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</si>
  <si>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</si>
  <si>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</si>
  <si>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</si>
  <si>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</si>
  <si>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</si>
  <si>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</si>
  <si>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</si>
  <si>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</si>
  <si>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</si>
  <si>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</si>
  <si>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</si>
  <si>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</si>
  <si>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</si>
  <si>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</si>
  <si>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</si>
  <si>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</si>
  <si>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</si>
  <si>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</si>
  <si>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</si>
  <si>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</si>
  <si>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</si>
  <si>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</si>
  <si>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</si>
  <si>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</si>
  <si>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</si>
  <si>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</si>
  <si>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</si>
  <si>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</si>
  <si>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</si>
  <si>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</si>
  <si>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</si>
  <si>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</si>
  <si>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</si>
  <si>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</si>
  <si>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</si>
  <si>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</si>
  <si>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</si>
  <si>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</si>
  <si>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</si>
  <si>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</si>
  <si>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</si>
  <si>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</si>
  <si>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</si>
  <si>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</si>
  <si>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</si>
  <si>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</si>
  <si>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</si>
  <si>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</si>
  <si>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</si>
  <si>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</si>
  <si>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</si>
  <si>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</si>
  <si>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</si>
  <si>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</si>
  <si>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</si>
  <si>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</si>
  <si>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</si>
  <si>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</si>
  <si>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</si>
  <si>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</si>
  <si>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</si>
  <si>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</si>
  <si>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</si>
  <si>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</si>
  <si>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</si>
  <si>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</si>
  <si>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</si>
  <si>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</si>
  <si>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</si>
  <si>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</si>
  <si>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</si>
  <si>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</si>
  <si>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</si>
  <si>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</si>
  <si>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</si>
  <si>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</si>
  <si>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</si>
  <si>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</si>
  <si>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</si>
  <si>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</si>
  <si>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</si>
  <si>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</si>
  <si>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</si>
  <si>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</si>
  <si>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</si>
  <si>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</si>
  <si>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</si>
  <si>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</si>
  <si>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</si>
  <si>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</si>
  <si>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</si>
  <si>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</si>
  <si>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</si>
  <si>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</si>
  <si>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</si>
  <si>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</si>
  <si>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</si>
  <si>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</si>
  <si>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</si>
  <si>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</si>
  <si>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</si>
  <si>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</si>
  <si>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</si>
  <si>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</si>
  <si>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</si>
  <si>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</si>
  <si>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</si>
  <si>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</si>
  <si>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</si>
  <si>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</si>
  <si>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</si>
  <si>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</si>
  <si>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</si>
  <si>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</si>
  <si>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</si>
  <si>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</si>
  <si>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</si>
  <si>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</si>
  <si>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</si>
  <si>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</si>
  <si>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</si>
  <si>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</si>
  <si>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</si>
  <si>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</si>
  <si>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</si>
  <si>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</si>
  <si>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</si>
  <si>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</si>
  <si>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</si>
  <si>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</si>
  <si>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</si>
  <si>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</si>
  <si>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</si>
  <si>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</si>
  <si>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</si>
  <si>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</si>
  <si>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</si>
  <si>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</si>
  <si>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</si>
  <si>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</si>
  <si>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</si>
  <si>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</si>
  <si>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</si>
  <si>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</si>
  <si>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</si>
  <si>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</si>
  <si>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</si>
  <si>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</si>
  <si>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</si>
  <si>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</si>
  <si>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</si>
  <si>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</si>
  <si>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</si>
  <si>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</si>
  <si>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</si>
  <si>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</si>
  <si>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</si>
  <si>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</si>
  <si>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</si>
  <si>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</si>
  <si>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</si>
  <si>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</si>
  <si>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</si>
  <si>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</si>
  <si>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</si>
  <si>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</si>
  <si>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</si>
  <si>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</si>
  <si>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</si>
  <si>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</si>
  <si>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</si>
  <si>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</si>
  <si>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</si>
  <si>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</si>
  <si>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</si>
  <si>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</si>
  <si>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</si>
  <si>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</si>
  <si>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</si>
  <si>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</si>
  <si>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</si>
  <si>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</si>
  <si>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</si>
  <si>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</si>
  <si>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</si>
  <si>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</si>
  <si>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</si>
  <si>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</si>
  <si>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</si>
  <si>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</si>
  <si>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</si>
  <si>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</si>
  <si>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</si>
  <si>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</si>
  <si>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</si>
  <si>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</si>
  <si>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</si>
  <si>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</si>
  <si>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</si>
  <si>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</si>
  <si>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</si>
  <si>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</si>
  <si>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</si>
  <si>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</si>
  <si>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</si>
  <si>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</si>
  <si>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</si>
  <si>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</si>
  <si>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</si>
  <si>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</si>
  <si>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</si>
  <si>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</si>
  <si>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</si>
  <si>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</si>
  <si>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</si>
  <si>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</si>
  <si>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</si>
  <si>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</si>
  <si>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</si>
  <si>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</si>
  <si>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</si>
  <si>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</si>
  <si>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</si>
  <si>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arranging team as concern team at another site</t>
  </si>
  <si>
    <t>PCM-20251010-00001182</t>
  </si>
  <si>
    <t>arranging team as concern team at fif0046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</si>
</sst>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277.87232858796051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0.36299988425889751</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45940.820754513887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45940.820754513887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45940.820754513887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45940.820754513887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45940.820754513887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45940.820754513887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45940.820754513887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45940.820754513887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45940.820754513887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45940.820754513887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45940.820754513887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45940.820754513887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45940.820754513887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45940.820754513887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45940.820754513887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45940.820754513887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45940.820754513887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45940.820754513887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45940.820754513887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45940.820754513887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45940.820754513887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45940.820754513887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45940.820754513887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45940.820754513887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45940.820754513887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45940.820754513887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45940.820754513887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45940.820754513887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45940.820754513887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45940.820754513887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45940.820754513887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45940.820754513887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45940.820754513887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45940.820754513887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45940.820754513887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45940.820754513887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45940.820754513887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45940.820754513887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45940.820754513887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45940.820754513887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45940.820754513887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45940.820754513887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45940.820754513887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45940.820754513887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45940.820754513887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45940.820754513887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45940.820754513887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45940.820754513887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45940.820754513887</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134.09367118055525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115.82091655092518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45940.820754513887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45940.820754513887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45940.820754513887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45940.820754513887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45940.820754513887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45940.820754513887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45940.820754513887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45940.820754513887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45940.820754513887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45940.820754513887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45940.820754513887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45940.820754513887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45940.820754513887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45940.820754513887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45940.820754513887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45940.820754513887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45940.820754513887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45940.820754513887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45940.820754513887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45940.820754513887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45940.820754513887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45940.820754513887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45940.820754513887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45940.820754513887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45940.820754513887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45940.820754513887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45940.820754513887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45940.820754513887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45940.820754513887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45940.820754513887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45940.820754513887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45940.820754513887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45940.820754513887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45940.820754513887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45940.820754513887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45940.820754513887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45940.820754513887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45940.820754513887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45940.820754513887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45940.820754513887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45940.820754513887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45940.820754513887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45940.820754513887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45940.820754513887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45940.820754513887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45940.820754513887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45940.820754513887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45940.820754513887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45940.820754513887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45940.820754513887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45940.820754513887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45940.820754513887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45940.820754513887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45940.820754513887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45940.820754513887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45940.820754513887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45940.820754513887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45940.820754513887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45940.820754513887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45940.820754513887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45940.820754513887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45940.820754513887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45940.820754513887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45940.820754513887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45940.820754513887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45940.820754513887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45940.820754513887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45940.820754513887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45940.820754513887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45940.820754513887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45940.820754513887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45940.820754513887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45940.820754513887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45940.820754513887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45940.820754513887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45940.820754513887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45940.820754513887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45940.820754513887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45940.820754513887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45940.820754513887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45940.820754513887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45940.820754513887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45940.820754513887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45940.820754513887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45940.820754513887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45940.820754513887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45940.820754513887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45940.820754513887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45940.820754513887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45940.820754513887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45940.820754513887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45940.820754513887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45940.820754513887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45940.820754513887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45940.820754513887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45940.820754513887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45940.820754513887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45940.820754513887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45940.820754513887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45940.820754513887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45940.820754513887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45940.820754513887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45940.820754513887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45940.820754513887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45940.820754513887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45940.820754513887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45940.820754513887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45940.820754513887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45940.820754513887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45940.820754513887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45940.820754513887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45940.820754513887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45940.820754513887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45940.820754513887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45940.820754513887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45940.820754513887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45940.820754513887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45940.820754513887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45940.820754513887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45940.820754513887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45940.820754513887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45940.820754513887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45940.820754513887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45940.820754513887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45940.820754513887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45940.820754513887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45940.820754513887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45940.820754513887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45940.820754513887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45940.820754513887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45940.820754513887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45940.820754513887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45940.820754513887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45940.820754513887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45940.820754513887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45940.820754513887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45940.820754513887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45940.820754513887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45940.820754513887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45940.820754513887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45940.820754513887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45940.820754513887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45940.820754513887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45940.820754513887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45940.820754513887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45940.820754513887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45940.820754513887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45940.820754513887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45940.820754513887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45940.820754513887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45940.820754513887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45940.820754513887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45940.820754513887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45940.820754513887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45940.820754513887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45940.820754513887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45940.820754513887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45940.820754513887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45940.820754513887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45940.820754513887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45940.820754513887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45940.820754513887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45940.820754513887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45940.820754513887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45940.820754513887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45940.820754513887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45940.820754513887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45940.820754513887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45940.820754513887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45940.820754513887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45940.820754513887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45940.820754513887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45940.820754513887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45940.820754513887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45940.820754513887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45940.820754513887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45940.820754513887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45940.820754513887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45940.820754513887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45940.820754513887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45940.820754513887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45940.820754513887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45940.820754513887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45940.820754513887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45940.820754513887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45940.820754513887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45940.820754513887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45940.820754513887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45940.820754513887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45940.820754513887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45940.820754513887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45940.820754513887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45940.820754513887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45940.820754513887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45940.820754513887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45940.820754513887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45940.820754513887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45940.820754513887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45940.820754513887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45940.820754513887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45940.820754513887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45940.820754513887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45940.820754513887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45940.820754513887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45940.820754513887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45940.820754513887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45940.820754513887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45940.820754513887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45940.820754513887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45940.820754513887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45940.820754513887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45940.820754513887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45940.820754513887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45940.820754513887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45940.820754513887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45940.820754513887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45940.820754513887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45940.820754513887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45940.820754513887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45940.820754513887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45940.820754513887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45940.820754513887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45940.820754513887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45940.820754513887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45940.820754513887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45940.820754513887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45940.820754513887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45940.820754513887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45940.820754513887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45940.820754513887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45940.820754513887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45940.820754513887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45940.820754513887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45940.820754513887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45940.820754513887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45940.820754513887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45940.820754513887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45940.820754513887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45940.820754513887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45940.820754513887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45940.820754513887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45940.820754513887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45940.820754513887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45940.820754513887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45940.820754513887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45940.820754513887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45940.820754513887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45940.820754513887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45940.820754513887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45940.820754513887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45940.820754513887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45940.820754513887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45940.820754513887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45940.820754513887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45940.820754513887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45940.820754513887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45940.820754513887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45940.820754513887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45940.820754513887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45940.820754513887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45940.820754513887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45940.820754513887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45940.820754513887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45940.820754513887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45940.820754513887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45940.820754513887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45940.820754513887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45940.820754513887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45940.820754513887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45940.820754513887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45940.820754513887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45940.820754513887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45940.820754513887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45940.820754513887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45940.820754513887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45940.820754513887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45940.820754513887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45940.820754513887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45940.820754513887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45940.820754513887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45940.820754513887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45940.820754513887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45940.820754513887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45940.820754513887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45940.820754513887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45940.820754513887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45940.820754513887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45940.820754513887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45940.820754513887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45940.820754513887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45940.820754513887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45940.820754513887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45940.820754513887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45940.820754513887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45940.820754513887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45940.820754513887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45940.820754513887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45940.820754513887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45940.820754513887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45940.820754513887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45940.820754513887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45940.820754513887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45940.820754513887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45940.820754513887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45940.820754513887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45940.820754513887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45940.820754513887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45940.820754513887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45940.820754513887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45940.820754513887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45940.820754513887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45940.820754513887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45940.820754513887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45940.820754513887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45940.820754513887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45940.820754513887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45940.820754513887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45940.820754513887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45940.820754513887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45940.820754513887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45940.820754513887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45940.820754513887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45940.820754513887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45940.820754513887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45940.820754513887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45940.820754513887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45940.820754513887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45940.820754513887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45940.820754513887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45940.820754513887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45940.820754513887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45940.820754513887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45940.820754513887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45940.820754513887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45940.820754513887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45940.820754513887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45940.820754513887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45940.820754513887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45940.820754513887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45940.820754513887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45940.820754513887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45940.820754513887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45940.820754513887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45940.820754513887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45940.820754513887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45940.820754513887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45940.820754513887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45940.820754513887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45940.820754513887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45940.820754513887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45940.820754513887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45940.820754513887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45940.820754513887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45940.820754513887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45940.820754513887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45940.820754513887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45940.820754513887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45940.820754513887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45940.820754513887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45940.820754513887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45940.820754513887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45940.820754513887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45940.820754513887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45940.820754513887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45940.820754513887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45940.820754513887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45940.820754513887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45940.820754513887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45940.820754513887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45940.820754513887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45940.820754513887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45940.820754513887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45940.820754513887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45940.820754513887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45940.820754513887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45940.820754513887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45940.820754513887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45940.820754513887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45940.820754513887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45940.820754513887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45940.820754513887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45940.820754513887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45940.820754513887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45940.820754513887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45940.820754513887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45940.820754513887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45940.820754513887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45940.820754513887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45940.820754513887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45940.820754513887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45940.820754513887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45940.820754513887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45940.820754513887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45940.820754513887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45940.820754513887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45940.820754513887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45940.820754513887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45940.820754513887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45940.820754513887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45940.820754513887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45940.820754513887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45940.820754513887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45940.820754513887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45940.820754513887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45940.820754513887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45940.820754513887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45940.820754513887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45940.820754513887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45940.820754513887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45940.820754513887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45940.820754513887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45940.820754513887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45940.820754513887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45940.820754513887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45940.820754513887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45940.820754513887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45940.820754513887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45940.820754513887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45940.820754513887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45940.820754513887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45940.820754513887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45940.820754513887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45940.820754513887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45940.820754513887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45940.820754513887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45940.820754513887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45940.820754513887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45940.820754513887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45940.820754513887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45940.820754513887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45940.820754513887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45940.820754513887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45940.820754513887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45940.820754513887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45940.820754513887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45940.820754513887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45940.820754513887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45940.820754513887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45940.820754513887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45940.820754513887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45940.820754513887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45940.820754513887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45940.820754513887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45940.820754513887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45940.820754513887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45940.820754513887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45940.820754513887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45940.820754513887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45940.820754513887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45940.820754513887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45940.820754513887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45940.820754513887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45940.820754513887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45940.820754513887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45940.820754513887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45940.820754513887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45940.820754513887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45940.820754513887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45940.820754513887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45940.820754513887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45940.820754513887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45940.820754513887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45940.820754513887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45940.820754513887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45940.820754513887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45940.820754513887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45940.820754513887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45940.820754513887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45940.820754513887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45940.820754513887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45940.820754513887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45940.820754513887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45940.820754513887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45940.820754513887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45940.820754513887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45940.820754513887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45940.820754513887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45940.820754513887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45940.820754513887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45940.820754513887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45940.820754513887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45940.820754513887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45940.820754513887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45940.820754513887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45940.820754513887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45940.820754513887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45940.820754513887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45940.820754513887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45940.820754513887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45940.820754513887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45940.820754513887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45940.820754513887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45940.820754513887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45940.820754513887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45940.820754513887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45940.820754513887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45940.820754513887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45940.820754513887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45940.820754513887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45940.820754513887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45940.820754513887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45940.820754513887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45940.820754513887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45940.820754513887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45940.820754513887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45940.820754513887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45940.820754513887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45940.820754513887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45940.820754513887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45940.820754513887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45940.820754513887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45940.820754513887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45940.820754513887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45940.820754513887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45940.820754513887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45940.820754513887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45940.820754513887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45940.820754513887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45940.820754513887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45940.820754513887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45940.820754513887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45940.820754513887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45940.820754513887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45940.820754513887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45940.820754513887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45940.820754513887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45940.820754513887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45940.820754513887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45940.820754513887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45940.820754513887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45940.820754513887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45940.820754513887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45940.820754513887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45940.820754513887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45940.820754513887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45940.820754513887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45940.820754513887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45940.820754513887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45940.820754513887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45940.820754513887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45940.820754513887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45940.820754513887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45940.820754513887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45940.820754513887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45940.820754513887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45940.820754513887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45940.820754513887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45940.820754513887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45940.820754513887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45940.820754513887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45940.820754513887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45940.820754513887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45940.820754513887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45940.820754513887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45940.820754513887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45940.820754513887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45940.820754513887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45940.820754513887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45940.820754513887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45940.820754513887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45940.820754513887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45940.820754513887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45940.820754513887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45940.820754513887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45940.820754513887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45940.820754513887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45940.820754513887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45940.820754513887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45940.820754513887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45940.820754513887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45940.820754513887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45940.820754513887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45940.820754513887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45940.820754513887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45940.820754513887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45940.820754513887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45940.820754513887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45940.820754513887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45940.820754513887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45940.820754513887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45940.820754513887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45940.820754513887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45940.820754513887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45940.820754513887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45940.820754513887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45940.820754513887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45940.820754513887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45940.820754513887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45940.820754513887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45940.820754513887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45940.820754513887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45940.820754513887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45940.820754513887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45940.820754513887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45940.820754513887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45940.820754513887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45940.820754513887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45940.820754513887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45940.820754513887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45940.820754513887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45940.820754513887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45940.820754513887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45940.820754513887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45940.820754513887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45940.820754513887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45940.820754513887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45940.820754513887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45940.820754513887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45940.820754513887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45940.820754513887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45940.820754513887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45940.820754513887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45940.820754513887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45940.820754513887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45940.820754513887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45940.820754513887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45940.820754513887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45940.820754513887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45940.820754513887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45940.820754513887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45940.820754513887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45940.820754513887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45940.820754513887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45940.820754513887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45940.820754513887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45940.820754513887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45940.820754513887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45940.820754513887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45940.820754513887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45940.820754513887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45940.820754513887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45940.820754513887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45940.820754513887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45940.820754513887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45940.820754513887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45940.820754513887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45940.820754513887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45940.820754513887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45940.820754513887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45940.820754513887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45940.820754513887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45940.820754513887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45940.820754513887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45940.820754513887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45940.820754513887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45940.820754513887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45940.820754513887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45940.820754513887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45940.820754513887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45940.820754513887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45940.820754513887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45940.820754513887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45940.820754513887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45940.820754513887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45940.820754513887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45940.820754513887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45940.820754513887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45940.820754513887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45940.820754513887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45940.820754513887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45940.820754513887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45940.820754513887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45940.820754513887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45940.820754513887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45940.820754513887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45940.820754513887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45940.820754513887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45940.820754513887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45940.820754513887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45940.820754513887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45940.820754513887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45940.820754513887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45940.820754513887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45940.820754513887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45940.820754513887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45940.820754513887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45940.820754513887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45940.820754513887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45940.820754513887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45940.820754513887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45940.820754513887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45940.820754513887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45940.820754513887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45940.820754513887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45940.820754513887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45940.820754513887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45940.820754513887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45940.820754513887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45940.820754513887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45940.820754513887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45940.820754513887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45940.820754513887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45940.820754513887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45940.820754513887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45940.820754513887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45940.820754513887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45940.820754513887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45940.820754513887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45940.820754513887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45940.820754513887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45940.820754513887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45940.820754513887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45940.820754513887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45940.820754513887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45940.820754513887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45940.820754513887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45940.820754513887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45940.820754513887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45940.820754513887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45940.820754513887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45940.820754513887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45940.820754513887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45940.820754513887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45940.820754513887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45940.820754513887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45940.820754513887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45940.820754513887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45940.820754513887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45940.820754513887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45940.820754513887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45940.820754513887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45940.820754513887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45940.820754513887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45940.820754513887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45940.820754513887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45940.820754513887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45940.820754513887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45940.820754513887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45940.820754513887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45940.820754513887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45940.820754513887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45940.820754513887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45940.820754513887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45940.820754513887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45940.820754513887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45940.820754513887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45940.820754513887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45940.820754513887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45940.820754513887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45940.820754513887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45940.820754513887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45940.820754513887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45940.820754513887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45940.820754513887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45940.820754513887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45940.820754513887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45940.820754513887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45940.820754513887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45940.820754513887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45940.820754513887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45940.820754513887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45940.820754513887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45940.820754513887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45940.820754513887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45940.820754513887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45940.820754513887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45940.820754513887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45940.820754513887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45940.820754513887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45940.820754513887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45940.820754513887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45940.820754513887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45940.820754513887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45940.820754513887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45940.820754513887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45940.820754513887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45940.820754513887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45940.820754513887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45940.820754513887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45940.820754513887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45940.820754513887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45940.820754513887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45940.820754513887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45940.820754513887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45940.820754513887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45940.820754513887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45940.820754513887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45940.820754513887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45940.820754513887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45940.820754513887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45940.820754513887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45940.820754513887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45940.820754513887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45940.820754513887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45940.820754513887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45940.820754513887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45940.820754513887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45940.820754513887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45940.820754513887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45940.820754513887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45940.820754513887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45940.820754513887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45940.820754513887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45940.820754513887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45940.820754513887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45940.820754513887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45940.820754513887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45940.820754513887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45940.820754513887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45940.820754513887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45940.820754513887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45940.820754513887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45940.820754513887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45940.820754513887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45940.820754513887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45940.820754513887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45940.820754513887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45940.820754513887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45940.820754513887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45940.820754513887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45940.820754513887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45940.820754513887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45940.820754513887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45940.820754513887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45940.820754513887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45940.820754513887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45940.820754513887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45940.820754513887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45940.820754513887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45940.820754513887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45940.820754513887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45940.820754513887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45940.820754513887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45940.820754513887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45940.820754513887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45940.820754513887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45940.820754513887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45940.820754513887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45940.820754513887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45940.820754513887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45940.820754513887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45940.820754513887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45940.820754513887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45940.820754513887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45940.820754513887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45940.820754513887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45940.820754513887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45940.820754513887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45940.820754513887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45940.820754513887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45940.820754513887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45940.820754513887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45940.820754513887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45940.820754513887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45940.820754513887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45940.820754513887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45940.820754513887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45940.820754513887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45940.820754513887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45940.820754513887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45940.820754513887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45940.820754513887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45940.820754513887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45940.820754513887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45940.820754513887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45940.820754513887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45940.820754513887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45940.820754513887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45940.820754513887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45940.820754513887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45940.820754513887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45940.820754513887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45940.820754513887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45940.820754513887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45940.820754513887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45940.820754513887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45940.820754513887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45940.820754513887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45940.820754513887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45940.820754513887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45940.820754513887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45940.820754513887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45940.820754513887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45940.820754513887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45940.820754513887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45940.820754513887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45940.820754513887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45940.820754513887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45940.820754513887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45940.820754513887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45940.820754513887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45940.820754513887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45940.820754513887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45940.820754513887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45940.820754513887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45940.820754513887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45940.820754513887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45940.820754513887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45940.820754513887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45940.820754513887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45940.820754513887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45940.820754513887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45940.820754513887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45940.820754513887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45940.820754513887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45940.820754513887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45940.820754513887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45940.820754513887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45940.820754513887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45940.820754513887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45940.820754513887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45940.820754513887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45940.820754513887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45940.820754513887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45940.820754513887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45940.820754513887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45940.820754513887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45940.820754513887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45940.820754513887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45940.820754513887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45940.820754513887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45940.820754513887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45940.820754513887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45940.820754513887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45940.820754513887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45940.820754513887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45940.820754513887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45940.820754513887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45940.820754513887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45940.820754513887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45940.820754513887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45940.820754513887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45940.820754513887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45940.820754513887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45940.820754513887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45940.820754513887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45940.820754513887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45940.820754513887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45940.820754513887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45940.820754513887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45940.820754513887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45940.820754513887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45940.820754513887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45940.820754513887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45940.820754513887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45940.820754513887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45940.820754513887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45940.820754513887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45940.820754513887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45940.820754513887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45940.820754513887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45940.820754513887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45940.820754513887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45940.820754513887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45940.820754513887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45940.820754513887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45940.820754513887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45940.820754513887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45940.820754513887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45940.820754513887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45940.820754513887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45940.820754513887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45940.820754513887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45940.820754513887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45940.820754513887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45940.820754513887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45940.820754513887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45940.820754513887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45940.820754513887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45940.820754513887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45940.820754513887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45940.820754513887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45940.820754513887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45940.820754513887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45940.820754513887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45940.820754513887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45940.820754513887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45940.820754513887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45940.820754513887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45940.820754513887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45940.820754513887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45940.820754513887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45940.820754513887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45940.820754513887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45940.820754513887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45940.820754513887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45940.820754513887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45940.820754513887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45940.820754513887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45940.820754513887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45940.820754513887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45940.820754513887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45940.820754513887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45940.820754513887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45940.820754513887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45940.820754513887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45940.820754513887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45940.820754513887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45940.820754513887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45940.820754513887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45940.820754513887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45940.820754513887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45940.820754513887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45940.820754513887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45940.820754513887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45940.820754513887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45940.820754513887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45940.820754513887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45940.820754513887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45940.820754513887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45940.820754513887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45940.820754513887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45940.820754513887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45940.820754513887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45940.820754513887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45940.820754513887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45940.820754513887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45940.820754513887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45940.820754513887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45940.820754513887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45940.820754513887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45940.820754513887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45940.820754513887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45940.820754513887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45940.820754513887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45940.820754513887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45940.820754513887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45940.820754513887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45940.820754513887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45940.820754513887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45940.820754513887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45940.820754513887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45940.820754513887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45940.820754513887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45940.820754513887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45940.820754513887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45940.820754513887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45940.820754513887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45940.820754513887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45940.820754513887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45940.820754513887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45940.820754513887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45940.820754513887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45940.820754513887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45940.820754513887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45940.820754513887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45940.820754513887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45940.820754513887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45940.820754513887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45940.820754513887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45940.820754513887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45940.820754513887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45940.820754513887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45940.820754513887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45940.820754513887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45940.820754513887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45940.820754513887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45940.820754513887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45940.820754513887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45940.820754513887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45940.820754513887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45940.820754513887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45940.820754513887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45940.820754513887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45940.820754513887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45940.820754513887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45940.820754513887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45940.820754513887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45940.820754513887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45940.820754513887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45940.820754513887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45940.820754513887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45940.820754513887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45940.820754513887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45940.820754513887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45940.820754513887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45940.820754513887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45940.820754513887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45940.820754513887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45940.820754513887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45940.820754513887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45940.820754513887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45940.820754513887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45940.820754513887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45940.820754513887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45940.820754513887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45940.820754513887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45940.820754513887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45940.820754513887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45940.820754513887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45940.820754513887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45940.820754513887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45940.820754513887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45940.820754513887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45940.820754513887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45940.820754513887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45940.820754513887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45940.820754513887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45940.820754513887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45940.820754513887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45940.820754513887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45940.820754513887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45940.820754513887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45940.820754513887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45940.820754513887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45940.820754513887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45940.820754513887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45940.820754513887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45940.820754513887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45940.820754513887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45940.820754513887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45940.820754513887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45940.820754513887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45940.820754513887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45940.820754513887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45940.820754513887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45940.820754513887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45940.820754513887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45940.820754513887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45940.820754513887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45940.820754513887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45940.820754513887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45940.820754513887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45940.820754513887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45940.820754513887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45940.820754513887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45940.820754513887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45940.820754513887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45940.820754513887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45940.820754513887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45940.820754513887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45940.820754513887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45940.820754513887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45940.820754513887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45940.820754513887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45940.820754513887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45940.820754513887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45940.820754513887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45940.820754513887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45940.820754513887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45940.820754513887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45940.820754513887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45940.820754513887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45940.820754513887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45940.820754513887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45940.820754513887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45940.820754513887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45940.820754513887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45940.820754513887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45940.820754513887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45940.820754513887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45940.820754513887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45940.820754513887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45940.820754513887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45940.820754513887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45940.820754513887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45940.820754513887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45940.820754513887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45940.820754513887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45940.820754513887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45940.820754513887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45940.820754513887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45940.820754513887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45940.820754513887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45940.820754513887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45940.820754513887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45940.820754513887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45940.820754513887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45940.820754513887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45940.820754513887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45940.820754513887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45940.820754513887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45940.820754513887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45940.820754513887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45940.820754513887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45940.820754513887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45940.820754513887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45940.820754513887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45940.820754513887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45940.820754513887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45940.820754513887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45940.820754513887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45940.820754513887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45940.820754513887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45940.820754513887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45940.820754513887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45940.820754513887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45940.820754513887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45940.820754513887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45940.820754513887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45940.820754513887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45940.820754513887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45940.820754513887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45940.820754513887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45940.820754513887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45940.820754513887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45940.820754513887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45940.820754513887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45940.820754513887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45940.820754513887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45940.820754513887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45940.820754513887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45940.820754513887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45940.820754513887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45940.820754513887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45940.820754513887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45940.820754513887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45940.820754513887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45940.820754513887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45940.820754513887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45940.820754513887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45940.820754513887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45940.820754513887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45940.820754513887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45940.820754513887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45940.820754513887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45940.820754513887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45940.820754513887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45940.820754513887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45940.820754513887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45940.820754513887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45940.820754513887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45940.820754513887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45940.820754513887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45940.820754513887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45940.820754513887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45940.820754513887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45940.820754513887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45940.820754513887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45940.820754513887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45940.820754513887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45940.820754513887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45940.820754513887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45940.820754513887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45940.820754513887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45940.820754513887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45940.820754513887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45940.820754513887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45940.820754513887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45940.820754513887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45940.820754513887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45940.820754513887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45940.820754513887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45940.820754513887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45940.820754513887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45940.820754513887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45940.820754513887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45940.820754513887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45940.820754513887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45940.820754513887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45940.820754513887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45940.820754513887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45940.820754513887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45940.820754513887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45940.820754513887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45940.820754513887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45940.820754513887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45940.820754513887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45940.820754513887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45940.820754513887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45940.820754513887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45940.820754513887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45940.820754513887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45940.820754513887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45940.820754513887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45940.820754513887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45940.820754513887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45940.820754513887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45940.820754513887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45940.820754513887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45940.820754513887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45940.820754513887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45940.820754513887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45940.820754513887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45940.820754513887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45940.820754513887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45940.820754513887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45940.820754513887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45940.820754513887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45940.820754513887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45940.820754513887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45940.820754513887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45940.820754513887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45940.820754513887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45940.820754513887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45940.820754513887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45940.820754513887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45940.820754513887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45940.820754513887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45940.820754513887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45940.820754513887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45940.820754513887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45940.820754513887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45940.820754513887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45940.820754513887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45940.820754513887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45940.820754513887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45940.820754513887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45940.820754513887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45940.820754513887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45940.820754513887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45940.820754513887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45940.820754513887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45940.820754513887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45940.820754513887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45940.820754513887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45940.820754513887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45940.820754513887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45940.820754513887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45940.820754513887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45940.820754513887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45940.820754513887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45940.820754513887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45940.820754513887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45940.820754513887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45940.820754513887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45940.820754513887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45940.820754513887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45940.820754513887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45940.820754513887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45940.820754513887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45940.820754513887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45940.820754513887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45940.820754513887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45940.820754513887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45940.820754513887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45940.820754513887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45940.820754513887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45940.820754513887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45940.820754513887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45940.820754513887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45940.820754513887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45940.820754513887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45940.820754513887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45940.820754513887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45940.820754513887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45940.820754513887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45940.820754513887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45940.820754513887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45940.820754513887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45940.820754513887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45940.820754513887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45940.820754513887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45940.820754513887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45940.820754513887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45940.820754513887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45940.820754513887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45940.820754513887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45940.820754513887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45940.820754513887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45940.820754513887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45940.820754513887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45940.820754513887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45940.820754513887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45940.820754513887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45940.820754513887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45940.820754513887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45940.820754513887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45940.820754513887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45940.820754513887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45940.820754513887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45940.820754513887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45940.820754513887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45940.820754513887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45940.820754513887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45940.820754513887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45940.820754513887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45940.820754513887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45940.820754513887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45940.820754513887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45940.820754513887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45940.820754513887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45940.820754513887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45940.820754513887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45940.820754513887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45940.820754513887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237.34003692129045</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45940.820754513887</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45940.820754513887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45940.820754513887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45940.820754513887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45940.820754513887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45940.820754513887</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45940.820754513887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45940.820754513887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45940.820754513887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45940.820754513887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45940.820754513887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45940.820754513887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45940.820754513887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45940.820754513887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45940.820754513887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45940.820754513887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45940.820754513887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45940.820754513887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45940.820754513887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45940.820754513887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45940.820754513887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45940.820754513887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45940.820754513887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45940.820754513887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45940.820754513887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45940.820754513887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45940.820754513887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45940.820754513887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45940.820754513887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45940.820754513887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45940.820754513887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45940.820754513887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45940.820754513887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45940.820754513887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45940.820754513887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45940.820754513887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45940.820754513887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45940.820754513887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45940.820754513887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45940.820754513887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45940.820754513887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45940.820754513887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45940.820754513887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45940.820754513887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45940.820754513887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45940.820754513887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45940.820754513887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45940.820754513887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45940.820754513887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45940.820754513887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45940.820754513887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45940.820754513887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45940.820754513887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45940.820754513887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45940.820754513887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45940.820754513887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45940.820754513887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45940.820754513887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45940.820754513887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45940.820754513887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45940.820754513887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45940.820754513887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45940.820754513887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45940.820754513887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45940.820754513887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45940.820754513887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45940.820754513887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45940.820754513887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45940.820754513887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45940.820754513887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45940.820754513887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45940.820754513887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45940.820754513887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45940.820754513887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45940.820754513887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45940.820754513887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45940.820754513887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45940.820754513887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45940.820754513887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45940.820754513887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45940.820754513887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45940.820754513887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45940.820754513887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45940.820754513887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45940.820754513887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45940.820754513887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45940.820754513887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45940.820754513887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45940.820754513887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45940.820754513887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45940.820754513887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45940.820754513887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45940.820754513887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45940.820754513887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45940.820754513887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45940.820754513887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45940.820754513887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45940.820754513887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45940.820754513887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45940.820754513887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45940.820754513887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45940.820754513887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45940.820754513887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45940.820754513887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45940.820754513887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45940.820754513887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45940.820754513887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45940.820754513887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45940.820754513887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45940.820754513887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45940.820754513887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45940.820754513887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45940.820754513887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45940.820754513887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45940.820754513887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45940.820754513887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45940.820754513887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45940.820754513887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45940.820754513887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45940.820754513887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45940.820754513887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45940.820754513887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45940.820754513887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45940.820754513887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45940.820754513887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45940.820754513887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45940.820754513887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45940.820754513887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45940.820754513887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45940.820754513887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45940.820754513887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45940.820754513887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45940.820754513887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45940.820754513887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45940.820754513887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45940.820754513887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45940.820754513887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45940.820754513887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45940.820754513887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45940.820754513887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45940.820754513887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45940.820754513887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45940.820754513887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45940.820754513887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45940.820754513887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45940.820754513887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45940.820754513887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45940.820754513887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45940.820754513887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45940.820754513887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45940.820754513887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45940.820754513887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45940.820754513887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45940.820754513887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45940.820754513887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45940.820754513887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45940.820754513887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45940.820754513887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45940.820754513887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45940.820754513887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45940.820754513887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45940.820754513887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45940.820754513887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45940.820754513887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45940.820754513887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45940.820754513887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45940.820754513887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45940.820754513887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45940.820754513887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45940.820754513887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45940.820754513887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45940.820754513887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45940.820754513887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45940.820754513887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45940.820754513887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45940.820754513887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45940.820754513887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45940.820754513887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45940.820754513887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45940.820754513887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45940.820754513887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45940.820754513887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45940.820754513887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45940.820754513887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45940.820754513887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45940.820754513887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45940.820754513887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45940.820754513887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45940.820754513887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45940.820754513887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45940.820754513887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45940.820754513887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45940.820754513887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45940.820754513887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45940.820754513887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45940.820754513887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45940.820754513887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45940.820754513887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45940.820754513887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45940.820754513887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45940.820754513887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45940.820754513887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45940.820754513887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45940.820754513887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45940.820754513887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45940.820754513887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45940.820754513887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45940.820754513887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45940.820754513887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45940.820754513887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45940.820754513887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45940.820754513887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45940.820754513887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45940.820754513887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45940.820754513887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45940.820754513887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45940.820754513887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45940.820754513887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45940.820754513887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45940.820754513887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45940.820754513887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45940.820754513887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45940.820754513887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45940.820754513887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45940.820754513887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45940.820754513887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45940.820754513887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45940.820754513887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45940.820754513887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45940.820754513887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45940.820754513887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45940.820754513887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45940.820754513887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45940.820754513887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45940.820754513887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45940.820754513887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45940.820754513887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45940.820754513887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45940.820754513887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45940.820754513887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45940.820754513887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45940.820754513887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45940.820754513887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45940.820754513887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45940.820754513887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45940.820754513887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45940.820754513887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45940.820754513887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45940.820754513887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45940.820754513887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45940.820754513887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45940.820754513887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45940.820754513887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45940.820754513887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45940.820754513887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45940.820754513887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45940.820754513887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45940.820754513887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45940.820754513887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45940.820754513887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45940.820754513887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45940.820754513887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45940.820754513887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45940.820754513887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45940.820754513887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45940.820754513887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45940.820754513887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45940.820754513887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45940.820754513887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45940.820754513887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45940.820754513887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45940.820754513887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45940.820754513887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45940.820754513887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45940.820754513887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45940.820754513887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45940.820754513887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45940.820754513887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45940.820754513887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45940.820754513887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45940.820754513887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45940.820754513887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45940.820754513887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45940.820754513887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45940.820754513887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45940.820754513887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45940.820754513887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45940.820754513887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45940.820754513887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45940.820754513887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45940.820754513887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45940.820754513887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45940.820754513887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45940.820754513887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45940.820754513887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45940.820754513887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45940.820754513887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45940.820754513887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45940.820754513887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45940.820754513887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45940.820754513887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45940.820754513887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45940.820754513887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45940.820754513887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45940.820754513887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45940.820754513887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45940.820754513887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45940.820754513887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45940.820754513887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45940.820754513887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45940.820754513887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45940.820754513887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45940.820754513887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45940.820754513887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45940.820754513887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45940.820754513887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45940.820754513887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45940.820754513887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45940.820754513887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45940.820754513887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45940.820754513887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45940.820754513887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45940.820754513887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45940.820754513887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45940.820754513887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45940.820754513887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45940.820754513887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45940.820754513887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45940.820754513887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45940.820754513887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45940.820754513887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45940.820754513887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45940.820754513887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45940.820754513887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45940.820754513887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45940.820754513887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45940.820754513887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45940.820754513887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45940.820754513887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45940.820754513887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45940.820754513887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45940.820754513887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45940.820754513887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45940.820754513887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45940.820754513887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45940.820754513887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45940.820754513887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45940.820754513887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45940.820754513887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45940.820754513887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45940.820754513887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45940.820754513887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45940.820754513887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45940.820754513887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45940.820754513887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45940.820754513887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45940.820754513887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45940.820754513887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45940.820754513887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45940.820754513887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45940.820754513887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45940.820754513887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45940.820754513887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45940.820754513887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45940.820754513887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45940.820754513887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45940.820754513887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45940.820754513887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45940.820754513887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45940.820754513887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45940.820754513887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45940.820754513887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45940.820754513887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45940.820754513887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45940.820754513887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45940.820754513887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45940.820754513887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45940.820754513887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45940.820754513887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45940.820754513887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45940.820754513887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45940.820754513887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45940.820754513887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45940.820754513887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45940.820754513887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45940.820754513887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45940.820754513887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45940.820754513887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45940.820754513887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45940.820754513887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45940.820754513887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45940.820754513887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45940.820754513887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45940.820754513887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45940.820754513887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45940.820754513887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45940.820754513887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45940.820754513887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45940.820754513887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45940.820754513887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45940.820754513887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45940.820754513887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45940.820754513887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45940.820754513887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45940.820754513887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45940.820754513887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45940.820754513887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45940.820754513887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45940.820754513887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45940.820754513887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45940.820754513887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45940.820754513887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45940.820754513887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45940.820754513887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45940.820754513887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45940.820754513887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45940.820754513887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45940.820754513887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45940.820754513887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45940.820754513887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45940.820754513887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45940.820754513887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45940.820754513887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45940.820754513887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45940.820754513887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45940.820754513887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45940.820754513887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45940.820754513887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45940.820754513887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45940.820754513887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45940.820754513887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45940.820754513887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45940.820754513887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45940.820754513887</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45940.820754513887</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48.98869432869833</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14.631877199070004</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45940.820754513887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45940.820754513887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45940.820754513887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45940.820754513887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45940.820754513887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45940.820754513887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45940.820754513887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45940.820754513887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45940.820754513887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45940.820754513887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45940.820754513887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45940.820754513887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45940.820754513887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45940.820754513887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45940.820754513887</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45940.820754513887</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45940.820754513887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45940.820754513887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45940.820754513887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45940.820754513887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45940.820754513887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45940.820754513887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45940.820754513887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45940.820754513887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45940.820754513887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45940.820754513887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45940.820754513887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45940.820754513887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45940.820754513887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45940.820754513887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45940.820754513887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45940.820754513887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45940.820754513887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45940.820754513887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45940.820754513887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45940.820754513887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45940.820754513887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45940.820754513887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45940.820754513887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45940.820754513887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45940.820754513887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45940.820754513887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45940.820754513887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45940.820754513887</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45940.820754513887</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45940.820754513887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45940.820754513887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45940.820754513887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45940.820754513887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45940.820754513887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45940.820754513887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45940.820754513887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45940.820754513887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45940.820754513887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45940.820754513887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45940.820754513887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45940.820754513887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45940.820754513887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45940.820754513887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45940.820754513887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45940.820754513887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45940.820754513887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45940.820754513887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45940.820754513887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45940.820754513887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45940.820754513887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45940.820754513887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45940.820754513887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45940.820754513887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45940.820754513887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45940.820754513887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45940.820754513887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45940.820754513887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45940.820754513887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45940.820754513887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45940.820754513887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45940.820754513887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45940.820754513887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45940.820754513887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45940.820754513887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45940.820754513887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45940.820754513887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45940.820754513887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45940.820754513887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45940.820754513887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45940.820754513887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45940.820754513887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45940.820754513887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45940.820754513887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45940.820754513887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45940.820754513887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45940.820754513887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45940.820754513887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45940.820754513887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45940.820754513887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45940.820754513887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45940.820754513887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45940.820754513887</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45940.820754513887</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7"/>
  <sheetViews>
    <sheetView tabSelected="1" workbookViewId="0">
      <selection activeCell="K13" sqref="K13"/>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14.04790729166416</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1.291692013888678</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6.939782291665324</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0.96265266203408828</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t="shared" ref="G6:G11" ca="1" si="0">IFERROR(NOW()-F6,"-")</f>
        <v>0.17000219906913117</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5</v>
      </c>
      <c r="D7" s="156" t="s">
        <v>38885</v>
      </c>
      <c r="E7" s="156" t="s">
        <v>38964</v>
      </c>
      <c r="F7" s="113">
        <v>45940.785937499997</v>
      </c>
      <c r="G7" s="162">
        <f t="shared" ca="1" si="0"/>
        <v>3.4817013889551163E-2</v>
      </c>
      <c r="H7" s="113">
        <v>45940.779016203705</v>
      </c>
      <c r="I7" s="157" t="str">
        <f>IFERROR(VLOOKUP(D7,DB!A:F,6,0),"")</f>
        <v>SCECO</v>
      </c>
      <c r="J7" s="157" t="str">
        <f>IFERROR(VLOOKUP(D7,DB!A:G,7,0),"")</f>
        <v>Good</v>
      </c>
      <c r="K7" s="160" t="s">
        <v>39071</v>
      </c>
      <c r="L7" s="158" t="str">
        <f>IFERROR(VLOOKUP(D7,DB!A:I,9,0),"")</f>
        <v>Latis</v>
      </c>
    </row>
    <row r="8" spans="1:16383" ht="31.5" customHeight="1">
      <c r="A8" s="110" t="s">
        <v>39072</v>
      </c>
      <c r="B8" s="157" t="str">
        <f>IFERROR(VLOOKUP(D8,DB!A:K,11,0),"")</f>
        <v>R6</v>
      </c>
      <c r="C8" s="157">
        <v>1</v>
      </c>
      <c r="D8" s="156" t="s">
        <v>33328</v>
      </c>
      <c r="E8" s="156" t="s">
        <v>39045</v>
      </c>
      <c r="F8" s="113">
        <v>45940.799201388887</v>
      </c>
      <c r="G8" s="162">
        <f ca="1">IFERROR(NOW()-F8,"-")</f>
        <v>2.1553124999627471E-2</v>
      </c>
      <c r="H8" s="113">
        <v>45940.793576388889</v>
      </c>
      <c r="I8" s="157" t="str">
        <f>IFERROR(VLOOKUP(D8,DB!A:F,6,0),"")</f>
        <v>SCECO</v>
      </c>
      <c r="J8" s="157" t="str">
        <f>IFERROR(VLOOKUP(D8,DB!A:G,7,0),"")</f>
        <v>Good</v>
      </c>
      <c r="K8" s="160" t="s">
        <v>39073</v>
      </c>
      <c r="L8" s="158" t="str">
        <f>IFERROR(VLOOKUP(D8,DB!A:I,9,0),"")</f>
        <v>Latis</v>
      </c>
    </row>
    <row r="9" spans="1:16383" ht="31.5" customHeight="1">
      <c r="A9" s="110"/>
      <c r="B9" s="157" t="str">
        <f>IFERROR(VLOOKUP(D9,DB!A:K,11,0),"")</f>
        <v/>
      </c>
      <c r="C9" s="157"/>
      <c r="D9" s="166"/>
      <c r="E9" s="156"/>
      <c r="F9" s="113"/>
      <c r="G9" s="162">
        <f t="shared" ca="1" si="0"/>
        <v>45940.820754513887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62">
        <f t="shared" ca="1" si="0"/>
        <v>45940.820754513887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8"/>
      <c r="F11" s="113"/>
      <c r="G11" s="162">
        <f t="shared" ca="1" si="0"/>
        <v>45940.820754513887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7"/>
      <c r="E12" s="158"/>
      <c r="F12" s="113"/>
      <c r="G12" s="159">
        <f ca="1">IFERROR(NOW()-F12,"-")</f>
        <v>45940.820754513887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45940.820754513887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45940.820754513887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45940.820754513887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45940.820754513887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45940.820754513887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45940.820754513887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45940.820754513887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45940.820754513887</v>
      </c>
      <c r="H20" s="113"/>
      <c r="I20" s="157" t="str">
        <f>IFERROR(VLOOKUP(D20,DB!A:F,6,0),"")</f>
        <v/>
      </c>
      <c r="J20" s="157" t="str">
        <f>IFERROR(VLOOKUP(D20,DB!A:G,7,0),"")</f>
        <v/>
      </c>
      <c r="K20" s="160"/>
      <c r="L20" s="158" t="str">
        <f>IFERROR(VLOOKUP(D20,DB!A:I,9,0),"")</f>
        <v/>
      </c>
    </row>
    <row r="21" spans="1:12" ht="31.5" customHeight="1">
      <c r="A21" s="110"/>
      <c r="B21" s="109" t="str">
        <f>IFERROR(VLOOKUP(D21,DB!A:K,11,0),"")</f>
        <v/>
      </c>
      <c r="C21" s="111"/>
      <c r="D21" s="109"/>
      <c r="E21" s="112"/>
      <c r="F21" s="113"/>
      <c r="G21" s="81">
        <f ca="1">IFERROR(NOW()-F21,"-")</f>
        <v>45940.820754513887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45940.820754513887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45940.820754513887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45940.820754513887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45940.820754513887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45940.820754513887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45940.820754513887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45940.820754513887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45940.820754513887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45940.820754513887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45940.820754513887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45940.820754513887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45940.820754513887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45940.820754513887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45940.820754513887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45940.820754513887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45940.820754513887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45940.820754513887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45940.820754513887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45940.820754513887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45940.820754513887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45940.820754513887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45940.820754513887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45940.820754513887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45940.820754513887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45940.820754513887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45940.820754513887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45940.820754513887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45940.820754513887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45940.820754513887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45940.820754513887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45940.820754513887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45940.820754513887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45940.820754513887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45940.820754513887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45940.820754513887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45940.820754513887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45940.820754513887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45940.820754513887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45940.820754513887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45940.820754513887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45940.820754513887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45940.820754513887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45940.820754513887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45940.820754513887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45940.820754513887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45940.820754513887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45940.820754513887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45940.820754513887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45940.820754513887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45940.820754513887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45940.820754513887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45940.820754513887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45940.820754513887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45940.820754513887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45940.820754513887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45940.820754513887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45940.820754513887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45940.820754513887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45940.820754513887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45940.820754513887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45940.820754513887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45940.820754513887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45940.820754513887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45940.820754513887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45940.820754513887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45940.820754513887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45940.820754513887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45940.820754513887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45940.820754513887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45940.820754513887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45940.820754513887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45940.820754513887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45940.820754513887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45940.820754513887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45940.820754513887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45940.820754513887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45940.820754513887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45940.820754513887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45940.820754513887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45940.820754513887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45940.820754513887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45940.820754513887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45940.820754513887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45940.820754513887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45940.820754513887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45940.820754513887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45940.820754513887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45940.820754513887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45940.820754513887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45940.820754513887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45940.820754513887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45940.820754513887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45940.820754513887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45940.820754513887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45940.820754513887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45940.820754513887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45940.820754513887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45940.820754513887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45940.820754513887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45940.820754513887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45940.820754513887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45940.820754513887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45940.820754513887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45940.820754513887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45940.820754513887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45940.820754513887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45940.820754513887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45940.820754513887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45940.820754513887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45940.820754513887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45940.820754513887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45940.820754513887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45940.820754513887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45940.820754513887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45940.820754513887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45940.820754513887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45940.820754513887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45940.820754513887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45940.820754513887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45940.820754513887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45940.820754513887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45940.820754513887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45940.820754513887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45940.820754513887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45940.820754513887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45940.820754513887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45940.820754513887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45940.820754513887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45940.820754513887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45940.820754513887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45940.820754513887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45940.820754513887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45940.820754513887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45940.820754513887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45940.820754513887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45940.820754513887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45940.820754513887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45940.820754513887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45940.820754513887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45940.820754513887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45940.820754513887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45940.820754513887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45940.820754513887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45940.820754513887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45940.820754513887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45940.820754513887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45940.820754513887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45940.820754513887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45940.820754513887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45940.820754513887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45940.820754513887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45940.820754513887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45940.820754513887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45940.820754513887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45940.820754513887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45940.820754513887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45940.820754513887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45940.820754513887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45940.820754513887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45940.820754513887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45940.820754513887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45940.820754513887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45940.820754513887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45940.820754513887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45940.820754513887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45940.820754513887</v>
      </c>
      <c r="H187" s="113"/>
      <c r="I187" s="109" t="str">
        <f>IFERROR(VLOOKUP(D187,DB!A:F,6,0),"")</f>
        <v/>
      </c>
      <c r="J187" s="108" t="str">
        <f>IFERROR(VLOOKUP(D187,DB!A:G,7,0),"")</f>
        <v/>
      </c>
      <c r="K187" s="114"/>
      <c r="L187" s="115" t="str">
        <f>IFERROR(VLOOKUP(D187,DB!A:I,9,0),"")</f>
        <v/>
      </c>
    </row>
  </sheetData>
  <dataValidations count="2">
    <dataValidation allowBlank="1" showInputMessage="1" showErrorMessage="1" sqref="E1" xr:uid="{380493DB-286A-4683-AF55-C78F04945A49}"/>
    <dataValidation type="list" allowBlank="1" showInputMessage="1" showErrorMessage="1" sqref="E3 E5:E1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2025-10-10T16:43:18Z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