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168" documentId="13_ncr:1_{F6CB121F-512D-4AA6-A0C1-0FB36C537598}" xr6:coauthVersionLast="47" xr6:coauthVersionMax="47" xr10:uidLastSave="{2ACEDC09-6570-45D6-A819-466798A72265}"/>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B6" i="6"/>
  <c r="G6" i="6"/>
  <c r="I6" i="6"/>
  <c r="J6" i="6"/>
  <c r="L6"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<sst xmlns="http://schemas.openxmlformats.org/spreadsheetml/2006/main" count="178580" uniqueCount="39074">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</sst>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2">
    <sortCondition ref="H1:H7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9" totalsRowShown="0" headerRowDxfId="157" dataDxfId="156" headerRowBorderDxfId="154" tableBorderDxfId="155" totalsRowBorderDxfId="153">
  <autoFilter ref="A1:CJ3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6" totalsRowShown="0" headerRowDxfId="15" dataDxfId="14" headerRowBorderDxfId="12" tableBorderDxfId="13">
  <autoFilter ref="A1:L3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269.14134560184903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15.520361805552966</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45932.089771527775</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45932.089771527775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45932.089771527775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45932.089771527775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45932.089771527775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45932.089771527775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45932.089771527775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45932.089771527775</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45932.089771527775</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45932.089771527775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45932.089771527775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45932.089771527775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45932.089771527775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45932.089771527775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45932.089771527775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45932.089771527775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45932.089771527775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45932.089771527775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45932.089771527775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45932.089771527775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45932.089771527775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45932.089771527775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45932.089771527775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45932.089771527775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45932.089771527775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45932.089771527775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45932.089771527775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45932.089771527775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45932.089771527775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45932.089771527775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45932.089771527775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45932.089771527775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45932.089771527775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45932.089771527775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45932.089771527775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45932.089771527775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45932.089771527775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45932.089771527775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45932.089771527775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45932.089771527775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45932.089771527775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45932.089771527775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45932.089771527775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45932.089771527775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45932.089771527775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45932.089771527775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45932.089771527775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45932.089771527775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45932.089771527775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45932.089771527775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45932.089771527775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45932.089771527775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45932.089771527775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45932.089771527775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45932.089771527775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45932.089771527775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45932.089771527775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45932.089771527775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45932.089771527775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45932.089771527775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45932.089771527775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45932.089771527775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45932.089771527775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45932.089771527775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45932.089771527775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45932.089771527775</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45932.089771527775</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45932.089771527775</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45932.089771527775</v>
      </c>
      <c r="H72" s="68"/>
      <c r="I72" s="73" t="str">
        <f>IFERROR(VLOOKUP(D72,DB!A:F,6,0),"")</f>
        <v/>
      </c>
      <c r="J72" s="73" t="str">
        <f>IFERROR(VLOOKUP(D72,DB!A:G,7,0),"")</f>
        <v/>
      </c>
      <c r="K72" s="69"/>
      <c r="L72" s="70" t="str">
        <f>IFERROR(VLOOKUP(D72,DB!A:I,9,0),"")</f>
        <v/>
      </c>
    </row>
  </sheetData>
  <customSheetViews>
    <customSheetView guid="{F6042A99-DD27-4453-835D-0834D95730CC}" filter="1" showAutoFilter="1">
      <pageMargins left="0" right="0" top="0" bottom="0" header="0" footer="0"/>
      <autoFilter ref="B1:M1" xr:uid="{11F57714-3ACB-4E52-AA7C-412E51CA2B0A}"/>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9"/>
  <sheetViews>
    <sheetView tabSelected="1"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240.43798912036436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125.36268819444376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107.08993356481369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8.8642043981453753</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45932.089771527775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45932.089771527775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45932.089771527775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45932.089771527775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45932.089771527775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45932.089771527775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45932.089771527775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45932.089771527775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45932.089771527775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45932.089771527775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45932.089771527775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45932.089771527775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45932.089771527775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45932.089771527775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45932.089771527775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45932.089771527775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45932.089771527775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45932.089771527775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45932.089771527775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45932.089771527775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45932.089771527775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45932.089771527775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45932.089771527775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45932.089771527775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45932.089771527775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45932.089771527775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45932.089771527775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45932.089771527775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45932.089771527775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45932.089771527775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45932.089771527775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45932.089771527775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45932.089771527775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45932.089771527775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45932.089771527775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45932.089771527775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45932.089771527775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45932.089771527775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45932.089771527775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45932.089771527775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45932.089771527775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45932.089771527775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45932.089771527775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45932.089771527775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45932.089771527775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45932.089771527775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45932.089771527775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45932.089771527775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45932.089771527775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45932.089771527775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45932.089771527775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45932.089771527775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45932.089771527775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45932.089771527775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45932.089771527775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45932.089771527775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45932.089771527775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45932.089771527775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45932.089771527775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45932.089771527775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45932.089771527775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45932.089771527775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45932.089771527775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45932.089771527775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45932.089771527775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45932.089771527775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45932.089771527775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45932.089771527775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45932.089771527775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45932.089771527775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45932.089771527775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45932.089771527775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45932.089771527775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45932.089771527775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45932.089771527775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45932.089771527775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45932.089771527775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45932.089771527775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45932.089771527775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45932.089771527775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45932.089771527775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45932.089771527775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45932.089771527775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45932.089771527775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45932.089771527775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45932.089771527775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45932.089771527775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45932.089771527775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45932.089771527775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45932.089771527775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45932.089771527775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45932.089771527775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45932.089771527775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45932.089771527775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45932.089771527775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45932.089771527775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45932.089771527775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45932.089771527775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45932.089771527775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45932.089771527775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45932.089771527775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45932.089771527775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45932.089771527775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45932.089771527775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45932.089771527775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45932.089771527775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45932.089771527775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45932.089771527775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45932.089771527775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45932.089771527775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45932.089771527775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45932.089771527775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45932.089771527775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45932.089771527775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45932.089771527775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45932.089771527775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45932.089771527775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45932.089771527775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45932.089771527775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45932.089771527775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45932.089771527775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45932.089771527775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45932.089771527775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45932.089771527775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45932.089771527775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45932.089771527775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45932.089771527775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45932.089771527775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45932.089771527775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45932.089771527775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45932.089771527775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45932.089771527775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45932.089771527775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45932.089771527775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45932.089771527775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45932.089771527775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45932.089771527775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45932.089771527775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45932.089771527775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45932.089771527775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45932.089771527775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45932.089771527775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45932.089771527775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45932.089771527775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45932.089771527775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45932.089771527775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45932.089771527775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45932.089771527775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45932.089771527775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45932.089771527775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45932.089771527775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45932.089771527775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45932.089771527775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45932.089771527775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45932.089771527775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45932.089771527775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45932.089771527775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45932.089771527775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45932.089771527775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45932.089771527775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45932.089771527775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45932.089771527775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45932.089771527775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45932.089771527775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45932.089771527775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45932.089771527775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45932.089771527775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45932.089771527775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45932.089771527775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45932.089771527775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45932.089771527775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45932.089771527775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45932.089771527775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45932.089771527775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45932.089771527775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45932.089771527775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45932.089771527775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45932.089771527775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45932.089771527775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45932.089771527775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45932.089771527775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45932.089771527775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45932.089771527775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45932.089771527775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45932.089771527775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45932.089771527775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45932.089771527775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45932.089771527775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45932.089771527775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45932.089771527775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45932.089771527775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45932.089771527775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45932.089771527775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45932.089771527775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45932.089771527775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45932.089771527775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45932.089771527775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45932.089771527775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45932.089771527775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45932.089771527775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45932.089771527775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45932.089771527775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45932.089771527775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45932.089771527775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45932.089771527775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45932.089771527775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45932.089771527775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45932.089771527775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45932.089771527775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45932.089771527775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45932.089771527775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45932.089771527775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45932.089771527775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45932.089771527775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45932.089771527775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45932.089771527775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45932.089771527775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45932.089771527775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45932.089771527775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45932.089771527775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45932.089771527775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45932.089771527775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45932.089771527775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45932.089771527775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45932.089771527775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45932.089771527775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45932.089771527775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45932.089771527775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45932.089771527775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45932.089771527775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45932.089771527775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45932.089771527775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45932.089771527775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45932.089771527775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45932.089771527775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45932.089771527775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45932.089771527775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45932.089771527775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45932.089771527775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45932.089771527775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45932.089771527775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45932.089771527775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45932.089771527775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45932.089771527775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45932.089771527775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45932.089771527775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45932.089771527775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45932.089771527775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45932.089771527775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45932.089771527775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45932.089771527775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45932.089771527775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45932.089771527775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45932.089771527775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45932.089771527775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45932.089771527775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45932.089771527775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45932.089771527775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45932.089771527775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45932.089771527775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45932.089771527775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45932.089771527775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45932.089771527775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45932.089771527775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45932.089771527775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45932.089771527775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45932.089771527775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45932.089771527775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45932.089771527775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45932.089771527775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45932.089771527775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45932.089771527775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45932.089771527775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45932.089771527775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45932.089771527775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45932.089771527775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45932.089771527775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45932.089771527775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45932.089771527775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45932.089771527775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45932.089771527775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45932.089771527775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45932.089771527775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45932.089771527775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45932.089771527775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45932.089771527775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45932.089771527775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45932.089771527775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45932.089771527775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45932.089771527775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45932.089771527775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45932.089771527775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45932.089771527775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45932.089771527775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45932.089771527775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45932.089771527775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45932.089771527775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45932.089771527775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45932.089771527775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45932.089771527775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45932.089771527775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45932.089771527775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45932.089771527775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45932.089771527775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45932.089771527775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45932.089771527775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45932.089771527775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45932.089771527775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45932.089771527775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45932.089771527775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45932.089771527775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45932.089771527775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45932.089771527775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45932.089771527775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45932.089771527775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45932.089771527775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45932.089771527775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45932.089771527775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45932.089771527775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45932.089771527775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45932.089771527775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45932.089771527775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45932.089771527775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45932.089771527775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45932.089771527775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45932.089771527775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45932.089771527775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45932.089771527775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45932.089771527775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45932.089771527775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45932.089771527775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45932.089771527775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45932.089771527775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45932.089771527775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45932.089771527775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45932.089771527775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45932.089771527775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45932.089771527775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45932.089771527775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45932.089771527775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45932.089771527775</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45932.089771527775</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45932.089771527775</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45932.089771527775</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45932.089771527775</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45932.089771527775</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45932.089771527775</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45932.089771527775</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45932.089771527775</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45932.089771527775</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45932.089771527775</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45932.089771527775</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45932.089771527775</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sheetData>
  <dataValidations count="2">
    <dataValidation allowBlank="1" showInputMessage="1" showErrorMessage="1" sqref="E1" xr:uid="{4D935161-CDD3-4592-B877-3FB59C99E142}"/>
    <dataValidation type="list" allowBlank="1" showInputMessage="1" showErrorMessage="1" sqref="E3:E3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45932.089771527775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45932.089771527775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45932.089771527775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45932.089771527775</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45932.089771527775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45932.089771527775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45932.089771527775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45932.089771527775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45932.089771527775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45932.089771527775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45932.089771527775</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45932.089771527775</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45932.089771527775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45932.089771527775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45932.089771527775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45932.089771527775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45932.089771527775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45932.089771527775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45932.089771527775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45932.089771527775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45932.089771527775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45932.089771527775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45932.089771527775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45932.089771527775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45932.089771527775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45932.089771527775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45932.089771527775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45932.089771527775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45932.089771527775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45932.089771527775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45932.089771527775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45932.089771527775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45932.089771527775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45932.089771527775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45932.089771527775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45932.089771527775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45932.089771527775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45932.089771527775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45932.089771527775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45932.089771527775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45932.089771527775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45932.089771527775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45932.089771527775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45932.089771527775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45932.089771527775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45932.089771527775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45932.089771527775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45932.089771527775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45932.089771527775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45932.089771527775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45932.089771527775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45932.089771527775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45932.089771527775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45932.089771527775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45932.089771527775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45932.089771527775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45932.089771527775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45932.089771527775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45932.089771527775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45932.089771527775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45932.089771527775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45932.089771527775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45932.089771527775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45932.089771527775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45932.089771527775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45932.089771527775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45932.089771527775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45932.089771527775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45932.089771527775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45932.089771527775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45932.089771527775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45932.089771527775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45932.089771527775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45932.089771527775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45932.089771527775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45932.089771527775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45932.089771527775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45932.089771527775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45932.089771527775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45932.089771527775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45932.089771527775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45932.089771527775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45932.089771527775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45932.089771527775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45932.089771527775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45932.089771527775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45932.089771527775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45932.089771527775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45932.089771527775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45932.089771527775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45932.089771527775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45932.089771527775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45932.089771527775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45932.089771527775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45932.089771527775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45932.089771527775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45932.089771527775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45932.089771527775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45932.089771527775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45932.089771527775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45932.089771527775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45932.089771527775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45932.089771527775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45932.089771527775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45932.089771527775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45932.089771527775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45932.089771527775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45932.089771527775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45932.089771527775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45932.089771527775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45932.089771527775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45932.089771527775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45932.089771527775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45932.089771527775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45932.089771527775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45932.089771527775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45932.089771527775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45932.089771527775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45932.089771527775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45932.089771527775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45932.089771527775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45932.089771527775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45932.089771527775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45932.089771527775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45932.089771527775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45932.089771527775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45932.089771527775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45932.089771527775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45932.089771527775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45932.089771527775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45932.089771527775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45932.089771527775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45932.089771527775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45932.089771527775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45932.089771527775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45932.089771527775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45932.089771527775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45932.089771527775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45932.089771527775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45932.089771527775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45932.089771527775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45932.089771527775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45932.089771527775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45932.089771527775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45932.089771527775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45932.089771527775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45932.089771527775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45932.089771527775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45932.089771527775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45932.089771527775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45932.089771527775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45932.089771527775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45932.089771527775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45932.089771527775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45932.089771527775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45932.089771527775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45932.089771527775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45932.089771527775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45932.089771527775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45932.089771527775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45932.089771527775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45932.089771527775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45932.089771527775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45932.089771527775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45932.089771527775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45932.089771527775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45932.089771527775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45932.089771527775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45932.089771527775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45932.089771527775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45932.089771527775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45932.089771527775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45932.089771527775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45932.089771527775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45932.089771527775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45932.089771527775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45932.089771527775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45932.089771527775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45932.089771527775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45932.089771527775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45932.089771527775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45932.089771527775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45932.089771527775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45932.089771527775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45932.089771527775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45932.089771527775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45932.089771527775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45932.089771527775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45932.089771527775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45932.089771527775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45932.089771527775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45932.089771527775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45932.089771527775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45932.089771527775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45932.089771527775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45932.089771527775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45932.089771527775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45932.089771527775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45932.089771527775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45932.089771527775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45932.089771527775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45932.089771527775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45932.089771527775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45932.089771527775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45932.089771527775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45932.089771527775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45932.089771527775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45932.089771527775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45932.089771527775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45932.089771527775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45932.089771527775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45932.089771527775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45932.089771527775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45932.089771527775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45932.089771527775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45932.089771527775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45932.089771527775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45932.089771527775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45932.089771527775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45932.089771527775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45932.089771527775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45932.089771527775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45932.089771527775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45932.089771527775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45932.089771527775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45932.089771527775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45932.089771527775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45932.089771527775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45932.089771527775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45932.089771527775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45932.089771527775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45932.089771527775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45932.089771527775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45932.089771527775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45932.089771527775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45932.089771527775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45932.089771527775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45932.089771527775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45932.089771527775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45932.089771527775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45932.089771527775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45932.089771527775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45932.089771527775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45932.089771527775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45932.089771527775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45932.089771527775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45932.089771527775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45932.089771527775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45932.089771527775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45932.089771527775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45932.089771527775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45932.089771527775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45932.089771527775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45932.089771527775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45932.089771527775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45932.089771527775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45932.089771527775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45932.089771527775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45932.089771527775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45932.089771527775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45932.089771527775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45932.089771527775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45932.089771527775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45932.089771527775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45932.089771527775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45932.089771527775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45932.089771527775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45932.089771527775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45932.089771527775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45932.089771527775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45932.089771527775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45932.089771527775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45932.089771527775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45932.089771527775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45932.089771527775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45932.089771527775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45932.089771527775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45932.089771527775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45932.089771527775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45932.089771527775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45932.089771527775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45932.089771527775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45932.089771527775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45932.089771527775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45932.089771527775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45932.089771527775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45932.089771527775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45932.089771527775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45932.089771527775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45932.089771527775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45932.089771527775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45932.089771527775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45932.089771527775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45932.089771527775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45932.089771527775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45932.089771527775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45932.089771527775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45932.089771527775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45932.089771527775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45932.089771527775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45932.089771527775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45932.089771527775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45932.089771527775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45932.089771527775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45932.089771527775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45932.089771527775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45932.089771527775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45932.089771527775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45932.089771527775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45932.089771527775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45932.089771527775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45932.089771527775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45932.089771527775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45932.089771527775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45932.089771527775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45932.089771527775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45932.089771527775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45932.089771527775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45932.089771527775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45932.089771527775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45932.089771527775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45932.089771527775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45932.089771527775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45932.089771527775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45932.089771527775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45932.089771527775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45932.089771527775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45932.089771527775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45932.089771527775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45932.089771527775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45932.089771527775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45932.089771527775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45932.089771527775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45932.089771527775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45932.089771527775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45932.089771527775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45932.089771527775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45932.089771527775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45932.089771527775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45932.089771527775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45932.089771527775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45932.089771527775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45932.089771527775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45932.089771527775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45932.089771527775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45932.089771527775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45932.089771527775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45932.089771527775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45932.089771527775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45932.089771527775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45932.089771527775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45932.089771527775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45932.089771527775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45932.089771527775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45932.089771527775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45932.089771527775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45932.089771527775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45932.089771527775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45932.089771527775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45932.089771527775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45932.089771527775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45932.089771527775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45932.089771527775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45932.089771527775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45932.089771527775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45932.089771527775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45932.089771527775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45932.089771527775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45932.089771527775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45932.089771527775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45932.089771527775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45932.089771527775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45932.089771527775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45932.089771527775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45932.089771527775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45932.089771527775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45932.089771527775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45932.089771527775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45932.089771527775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45932.089771527775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45932.089771527775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45932.089771527775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45932.089771527775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45932.089771527775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45932.089771527775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45932.089771527775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45932.089771527775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45932.089771527775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45932.089771527775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45932.089771527775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45932.089771527775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45932.089771527775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45932.089771527775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45932.089771527775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45932.089771527775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45932.089771527775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45932.089771527775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45932.089771527775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45932.089771527775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45932.089771527775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45932.089771527775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45932.089771527775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45932.089771527775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45932.089771527775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45932.089771527775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45932.089771527775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45932.089771527775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45932.089771527775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45932.089771527775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45932.089771527775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45932.089771527775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45932.089771527775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45932.089771527775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45932.089771527775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45932.089771527775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45932.089771527775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45932.089771527775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45932.089771527775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45932.089771527775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45932.089771527775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45932.089771527775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45932.089771527775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45932.089771527775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45932.089771527775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45932.089771527775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45932.089771527775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45932.089771527775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45932.089771527775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45932.089771527775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45932.089771527775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45932.089771527775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45932.089771527775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45932.089771527775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45932.089771527775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45932.089771527775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45932.089771527775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45932.089771527775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45932.089771527775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45932.089771527775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45932.089771527775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45932.089771527775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45932.089771527775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45932.089771527775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45932.089771527775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45932.089771527775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45932.089771527775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45932.089771527775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45932.089771527775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45932.089771527775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45932.089771527775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45932.089771527775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45932.089771527775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45932.089771527775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45932.089771527775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45932.089771527775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45932.089771527775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45932.089771527775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45932.089771527775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45932.089771527775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45932.089771527775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45932.089771527775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45932.089771527775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45932.089771527775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45932.089771527775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45932.089771527775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45932.089771527775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45932.089771527775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45932.089771527775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45932.089771527775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45932.089771527775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45932.089771527775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45932.089771527775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45932.089771527775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45932.089771527775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45932.089771527775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45932.089771527775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45932.089771527775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45932.089771527775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45932.089771527775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45932.089771527775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45932.089771527775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45932.089771527775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45932.089771527775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45932.089771527775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45932.089771527775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45932.089771527775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45932.089771527775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45932.089771527775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45932.089771527775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45932.089771527775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45932.089771527775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45932.089771527775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45932.089771527775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45932.089771527775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45932.089771527775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45932.089771527775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45932.089771527775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45932.089771527775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45932.089771527775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45932.089771527775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45932.089771527775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45932.089771527775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45932.089771527775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45932.089771527775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45932.089771527775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45932.089771527775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45932.089771527775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45932.089771527775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45932.089771527775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45932.089771527775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45932.089771527775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45932.089771527775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45932.089771527775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45932.089771527775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45932.089771527775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45932.089771527775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45932.089771527775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45932.089771527775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45932.089771527775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45932.089771527775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45932.089771527775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45932.089771527775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45932.089771527775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45932.089771527775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45932.089771527775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45932.089771527775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45932.089771527775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45932.089771527775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45932.089771527775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45932.089771527775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45932.089771527775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45932.089771527775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45932.089771527775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45932.089771527775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45932.089771527775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45932.089771527775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45932.089771527775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45932.089771527775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45932.089771527775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45932.089771527775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45932.089771527775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45932.089771527775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45932.089771527775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45932.089771527775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45932.089771527775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45932.089771527775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45932.089771527775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45932.089771527775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45932.089771527775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45932.089771527775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45932.089771527775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45932.089771527775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45932.089771527775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45932.089771527775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45932.089771527775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45932.089771527775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45932.089771527775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45932.089771527775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45932.089771527775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45932.089771527775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45932.089771527775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45932.089771527775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45932.089771527775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45932.089771527775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45932.089771527775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45932.089771527775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45932.089771527775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45932.089771527775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45932.089771527775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45932.089771527775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45932.089771527775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45932.089771527775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45932.089771527775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45932.089771527775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45932.089771527775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45932.089771527775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45932.089771527775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45932.089771527775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45932.089771527775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45932.089771527775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45932.089771527775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45932.089771527775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45932.089771527775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45932.089771527775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45932.089771527775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45932.089771527775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45932.089771527775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45932.089771527775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45932.089771527775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45932.089771527775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45932.089771527775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45932.089771527775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45932.089771527775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45932.089771527775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45932.089771527775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45932.089771527775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45932.089771527775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45932.089771527775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45932.089771527775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45932.089771527775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45932.089771527775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45932.089771527775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45932.089771527775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45932.089771527775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45932.089771527775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45932.089771527775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45932.089771527775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45932.089771527775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45932.089771527775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45932.089771527775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45932.089771527775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45932.089771527775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45932.089771527775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45932.089771527775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45932.089771527775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45932.089771527775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45932.089771527775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45932.089771527775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45932.089771527775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45932.089771527775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45932.089771527775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45932.089771527775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45932.089771527775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45932.089771527775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45932.089771527775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45932.089771527775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45932.089771527775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45932.089771527775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45932.089771527775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45932.089771527775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45932.089771527775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45932.089771527775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45932.089771527775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45932.089771527775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45932.089771527775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45932.089771527775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45932.089771527775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45932.089771527775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45932.089771527775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45932.089771527775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45932.089771527775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45932.089771527775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45932.089771527775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45932.089771527775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45932.089771527775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45932.089771527775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45932.089771527775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45932.089771527775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45932.089771527775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45932.089771527775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45932.089771527775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45932.089771527775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45932.089771527775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45932.089771527775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45932.089771527775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45932.089771527775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45932.089771527775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45932.089771527775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45932.089771527775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45932.089771527775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45932.089771527775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45932.089771527775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45932.089771527775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45932.089771527775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45932.089771527775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45932.089771527775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45932.089771527775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45932.089771527775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45932.089771527775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45932.089771527775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45932.089771527775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45932.089771527775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45932.089771527775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45932.089771527775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45932.089771527775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45932.089771527775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45932.089771527775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45932.089771527775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45932.089771527775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45932.089771527775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45932.089771527775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45932.089771527775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45932.089771527775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45932.089771527775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45932.089771527775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45932.089771527775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45932.089771527775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45932.089771527775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45932.089771527775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45932.089771527775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45932.089771527775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45932.089771527775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45932.089771527775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45932.089771527775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45932.089771527775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45932.089771527775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45932.089771527775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45932.089771527775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45932.089771527775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45932.089771527775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45932.089771527775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45932.089771527775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45932.089771527775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45932.089771527775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45932.089771527775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45932.089771527775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45932.089771527775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45932.089771527775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45932.089771527775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45932.089771527775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45932.089771527775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45932.089771527775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45932.089771527775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45932.089771527775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45932.089771527775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45932.089771527775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45932.089771527775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45932.089771527775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45932.089771527775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45932.089771527775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45932.089771527775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45932.089771527775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45932.089771527775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45932.089771527775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45932.089771527775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45932.089771527775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45932.089771527775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45932.089771527775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45932.089771527775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45932.089771527775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45932.089771527775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45932.089771527775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45932.089771527775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45932.089771527775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45932.089771527775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45932.089771527775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45932.089771527775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45932.089771527775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45932.089771527775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45932.089771527775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45932.089771527775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45932.089771527775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45932.089771527775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45932.089771527775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45932.089771527775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45932.089771527775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45932.089771527775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45932.089771527775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45932.089771527775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45932.089771527775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45932.089771527775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45932.089771527775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45932.089771527775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45932.089771527775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45932.089771527775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45932.089771527775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45932.089771527775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45932.089771527775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45932.089771527775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45932.089771527775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45932.089771527775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45932.089771527775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45932.089771527775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45932.089771527775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45932.089771527775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45932.089771527775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45932.089771527775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45932.089771527775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45932.089771527775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45932.089771527775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45932.089771527775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45932.089771527775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45932.089771527775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45932.089771527775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45932.089771527775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45932.089771527775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45932.089771527775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45932.089771527775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45932.089771527775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45932.089771527775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45932.089771527775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45932.089771527775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45932.089771527775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45932.089771527775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45932.089771527775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45932.089771527775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45932.089771527775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45932.089771527775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45932.089771527775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45932.089771527775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45932.089771527775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45932.089771527775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45932.089771527775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45932.089771527775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45932.089771527775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45932.089771527775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45932.089771527775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45932.089771527775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45932.089771527775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45932.089771527775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45932.089771527775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45932.089771527775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45932.089771527775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45932.089771527775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45932.089771527775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45932.089771527775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45932.089771527775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45932.089771527775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45932.089771527775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45932.089771527775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45932.089771527775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45932.089771527775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45932.089771527775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45932.089771527775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45932.089771527775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45932.089771527775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45932.089771527775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45932.089771527775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45932.089771527775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45932.089771527775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45932.089771527775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45932.089771527775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45932.089771527775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45932.089771527775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45932.089771527775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45932.089771527775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45932.089771527775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45932.089771527775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45932.089771527775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45932.089771527775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45932.089771527775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45932.089771527775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45932.089771527775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45932.089771527775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45932.089771527775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45932.089771527775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45932.089771527775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45932.089771527775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45932.089771527775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45932.089771527775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45932.089771527775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45932.089771527775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45932.089771527775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45932.089771527775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45932.089771527775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45932.089771527775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45932.089771527775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45932.089771527775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45932.089771527775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45932.089771527775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45932.089771527775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45932.089771527775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45932.089771527775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45932.089771527775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45932.089771527775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45932.089771527775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45932.089771527775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45932.089771527775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45932.089771527775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45932.089771527775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45932.089771527775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45932.089771527775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45932.089771527775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45932.089771527775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45932.089771527775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45932.089771527775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45932.089771527775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45932.089771527775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45932.089771527775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45932.089771527775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45932.089771527775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45932.089771527775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45932.089771527775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45932.089771527775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45932.089771527775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45932.089771527775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45932.089771527775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45932.089771527775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45932.089771527775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45932.089771527775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45932.089771527775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45932.089771527775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45932.089771527775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45932.089771527775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45932.089771527775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45932.089771527775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45932.089771527775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45932.089771527775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45932.089771527775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45932.089771527775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45932.089771527775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45932.089771527775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45932.089771527775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45932.089771527775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45932.089771527775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45932.089771527775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45932.089771527775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45932.089771527775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45932.089771527775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45932.089771527775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45932.089771527775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45932.089771527775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45932.089771527775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45932.089771527775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45932.089771527775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45932.089771527775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45932.089771527775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45932.089771527775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45932.089771527775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45932.089771527775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45932.089771527775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45932.089771527775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45932.089771527775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45932.089771527775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45932.089771527775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45932.089771527775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45932.089771527775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45932.089771527775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45932.089771527775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45932.089771527775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45932.089771527775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45932.089771527775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45932.089771527775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45932.089771527775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45932.089771527775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45932.089771527775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45932.089771527775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45932.089771527775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45932.089771527775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45932.089771527775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45932.089771527775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45932.089771527775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45932.089771527775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45932.089771527775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45932.089771527775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45932.089771527775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45932.089771527775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45932.089771527775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45932.089771527775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45932.089771527775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45932.089771527775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45932.089771527775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45932.089771527775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45932.089771527775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45932.089771527775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45932.089771527775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45932.089771527775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45932.089771527775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45932.089771527775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45932.089771527775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45932.089771527775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45932.089771527775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45932.089771527775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45932.089771527775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45932.089771527775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45932.089771527775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45932.089771527775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45932.089771527775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45932.089771527775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45932.089771527775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45932.089771527775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45932.089771527775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45932.089771527775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45932.089771527775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45932.089771527775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45932.089771527775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45932.089771527775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45932.089771527775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45932.089771527775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45932.089771527775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45932.089771527775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45932.089771527775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45932.089771527775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45932.089771527775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45932.089771527775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45932.089771527775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45932.089771527775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45932.089771527775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45932.089771527775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45932.089771527775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45932.089771527775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45932.089771527775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45932.089771527775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45932.089771527775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45932.089771527775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45932.089771527775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45932.089771527775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45932.089771527775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45932.089771527775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45932.089771527775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45932.089771527775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45932.089771527775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45932.089771527775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45932.089771527775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45932.089771527775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45932.089771527775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45932.089771527775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45932.089771527775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45932.089771527775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45932.089771527775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45932.089771527775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45932.089771527775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45932.089771527775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45932.089771527775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45932.089771527775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45932.089771527775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45932.089771527775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45932.089771527775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45932.089771527775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45932.089771527775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45932.089771527775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45932.089771527775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45932.089771527775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45932.089771527775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45932.089771527775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45932.089771527775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45932.089771527775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45932.089771527775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45932.089771527775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45932.089771527775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45932.089771527775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45932.089771527775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45932.089771527775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45932.089771527775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45932.089771527775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45932.089771527775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45932.089771527775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45932.089771527775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45932.089771527775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45932.089771527775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45932.089771527775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45932.089771527775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45932.089771527775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45932.089771527775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45932.089771527775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45932.089771527775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45932.089771527775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45932.089771527775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45932.089771527775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45932.089771527775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45932.089771527775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45932.089771527775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45932.089771527775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45932.089771527775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45932.089771527775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45932.089771527775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45932.089771527775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45932.089771527775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45932.089771527775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45932.089771527775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45932.089771527775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45932.089771527775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45932.089771527775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45932.089771527775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45932.089771527775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45932.089771527775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45932.089771527775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45932.089771527775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45932.089771527775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45932.089771527775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45932.089771527775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45932.089771527775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45932.089771527775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45932.089771527775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45932.089771527775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45932.089771527775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45932.089771527775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45932.089771527775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45932.089771527775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45932.089771527775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45932.089771527775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45932.089771527775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45932.089771527775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45932.089771527775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45932.089771527775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45932.089771527775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45932.089771527775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45932.089771527775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45932.089771527775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45932.089771527775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45932.089771527775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45932.089771527775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45932.089771527775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45932.089771527775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45932.089771527775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45932.089771527775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45932.089771527775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45932.089771527775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45932.089771527775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45932.089771527775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45932.089771527775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45932.089771527775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45932.089771527775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45932.089771527775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45932.089771527775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45932.089771527775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45932.089771527775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45932.089771527775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45932.089771527775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45932.089771527775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45932.089771527775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45932.089771527775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45932.089771527775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45932.089771527775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45932.089771527775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45932.089771527775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45932.089771527775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45932.089771527775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45932.089771527775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45932.089771527775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45932.089771527775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45932.089771527775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45932.089771527775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45932.089771527775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45932.089771527775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45932.089771527775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45932.089771527775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45932.089771527775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45932.089771527775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45932.089771527775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45932.089771527775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45932.089771527775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45932.089771527775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45932.089771527775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45932.089771527775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45932.089771527775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45932.089771527775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45932.089771527775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45932.089771527775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45932.089771527775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45932.089771527775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45932.089771527775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45932.089771527775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45932.089771527775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45932.089771527775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45932.089771527775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45932.089771527775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45932.089771527775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45932.089771527775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45932.089771527775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45932.089771527775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45932.089771527775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45932.089771527775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45932.089771527775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45932.089771527775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45932.089771527775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45932.089771527775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45932.089771527775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45932.089771527775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45932.089771527775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45932.089771527775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45932.089771527775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45932.089771527775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45932.089771527775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45932.089771527775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45932.089771527775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45932.089771527775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45932.089771527775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45932.089771527775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45932.089771527775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45932.089771527775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45932.089771527775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45932.089771527775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45932.089771527775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45932.089771527775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45932.089771527775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45932.089771527775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45932.089771527775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45932.089771527775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45932.089771527775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45932.089771527775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45932.089771527775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45932.089771527775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45932.089771527775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45932.089771527775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45932.089771527775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45932.089771527775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45932.089771527775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45932.089771527775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45932.089771527775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45932.089771527775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45932.089771527775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45932.089771527775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45932.089771527775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45932.089771527775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45932.089771527775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45932.089771527775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45932.089771527775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45932.089771527775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45932.089771527775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45932.089771527775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45932.089771527775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45932.089771527775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45932.089771527775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45932.089771527775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45932.089771527775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45932.089771527775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45932.089771527775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45932.089771527775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45932.089771527775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45932.089771527775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45932.089771527775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45932.089771527775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45932.089771527775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45932.089771527775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45932.089771527775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45932.089771527775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45932.089771527775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45932.089771527775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45932.089771527775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45932.089771527775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45932.089771527775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45932.089771527775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45932.089771527775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45932.089771527775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45932.089771527775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45932.089771527775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45932.089771527775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45932.089771527775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45932.089771527775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45932.089771527775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45932.089771527775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45932.089771527775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45932.089771527775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45932.089771527775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45932.089771527775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45932.089771527775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45932.089771527775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45932.089771527775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45932.089771527775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45932.089771527775</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45932.089771527775</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228.60905393517896</v>
      </c>
      <c r="H2" s="113">
        <v>45703.474768518521</v>
      </c>
      <c r="I2" s="110" t="str">
        <f>IFERROR(VLOOKUP(D2,DB!A:F,6,0),"")</f>
        <v>SCECO</v>
      </c>
      <c r="J2" s="110" t="str">
        <f>IFERROR(VLOOKUP(D2,DB!A:G,7,0),"")</f>
        <v>Dead</v>
      </c>
      <c r="K2" s="115" t="s">
        <v>39057</v>
      </c>
      <c r="L2" s="107" t="str">
        <f>IFERROR(VLOOKUP(D2,DB!A:I,9,0),"")</f>
        <v>Latis</v>
      </c>
    </row>
    <row r="3" spans="1:16" ht="15" customHeight="1">
      <c r="A3" s="110" t="s">
        <v>39058</v>
      </c>
      <c r="B3" s="110" t="str">
        <f>IFERROR(VLOOKUP(D3,DB!A:K,11,0),"")</f>
        <v>R4</v>
      </c>
      <c r="C3" s="111">
        <v>2</v>
      </c>
      <c r="D3" s="107" t="s">
        <v>39059</v>
      </c>
      <c r="E3" s="112" t="s">
        <v>38964</v>
      </c>
      <c r="F3" s="113">
        <v>45930.890277777777</v>
      </c>
      <c r="G3" s="114">
        <f ca="1">IFERROR(NOW()-F3,"")</f>
        <v>1.1994937499985099</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36334</v>
      </c>
      <c r="E4" s="112" t="s">
        <v>38964</v>
      </c>
      <c r="F4" s="113">
        <v>45931.942245370374</v>
      </c>
      <c r="G4" s="114">
        <f ca="1">IFERROR(NOW()-F4,"")</f>
        <v>0.14752615740144392</v>
      </c>
      <c r="H4" s="113">
        <v>45931.936539351853</v>
      </c>
      <c r="I4" s="110" t="str">
        <f>IFERROR(VLOOKUP(D4,DB!A:F,6,0),"")</f>
        <v>Generator-SG</v>
      </c>
      <c r="J4" s="110" t="str">
        <f>IFERROR(VLOOKUP(D4,DB!A:G,7,0),"")</f>
        <v>No BB Shifted</v>
      </c>
      <c r="K4" s="115" t="s">
        <v>39062</v>
      </c>
      <c r="L4" s="107" t="str">
        <f>IFERROR(VLOOKUP(D4,DB!A:I,9,0),"")</f>
        <v>Latis</v>
      </c>
    </row>
    <row r="5" spans="1:16" ht="15" customHeight="1">
      <c r="A5" s="110"/>
      <c r="B5" s="110" t="str">
        <f>IFERROR(VLOOKUP(D5,DB!A:K,11,0),"")</f>
        <v/>
      </c>
      <c r="C5" s="111"/>
      <c r="D5" s="107"/>
      <c r="E5" s="112"/>
      <c r="F5" s="113"/>
      <c r="G5" s="114">
        <f ca="1">IFERROR(NOW()-F5,"")</f>
        <v>45932.089771527775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45932.089771527775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45932.089771527775</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45932.089771527775</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45932.089771527775</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45932.089771527775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45932.089771527775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45932.089771527775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45932.089771527775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45932.089771527775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45932.089771527775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45932.089771527775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45932.089771527775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45932.089771527775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45932.089771527775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45932.089771527775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45932.089771527775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45932.089771527775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45932.089771527775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45932.089771527775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45932.089771527775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45932.089771527775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45932.089771527775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45932.089771527775</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40.257711342586845</v>
      </c>
      <c r="H2" s="38">
        <v>45891.790393518517</v>
      </c>
      <c r="I2" s="37" t="str">
        <f>IFERROR(VLOOKUP(D2,DB!A:F,6,0),"")</f>
        <v>Generator-SG</v>
      </c>
      <c r="J2" s="37" t="str">
        <f>IFERROR(VLOOKUP(D2,DB!A:G,7,0),"")</f>
        <v>Vandalized</v>
      </c>
      <c r="K2" s="37" t="s">
        <v>39064</v>
      </c>
      <c r="L2" s="37" t="str">
        <f>IFERROR(VLOOKUP(D2,DB!A:I,9,0),"")</f>
        <v>Latis</v>
      </c>
      <c r="M2" s="139"/>
    </row>
    <row r="3" spans="1:13" ht="30.75">
      <c r="A3" s="37" t="s">
        <v>39065</v>
      </c>
      <c r="B3" s="37" t="str">
        <f>IFERROR(VLOOKUP(D3,DB!A:K,11,0),"")</f>
        <v>R5</v>
      </c>
      <c r="C3" s="37">
        <v>1</v>
      </c>
      <c r="D3" s="37" t="s">
        <v>31295</v>
      </c>
      <c r="E3" s="37" t="s">
        <v>38967</v>
      </c>
      <c r="F3" s="38">
        <v>45926.188877314817</v>
      </c>
      <c r="G3" s="39">
        <f ca="1">IFERROR(NOW()-F3,"-")</f>
        <v>5.9008942129585193</v>
      </c>
      <c r="H3" s="38">
        <v>45926.158159722225</v>
      </c>
      <c r="I3" s="37" t="str">
        <f>IFERROR(VLOOKUP(D3,DB!A:F,6,0),"")</f>
        <v>SCECO</v>
      </c>
      <c r="J3" s="37" t="str">
        <f>IFERROR(VLOOKUP(D3,DB!A:G,7,0),"")</f>
        <v>Good</v>
      </c>
      <c r="K3" s="37" t="s">
        <v>39066</v>
      </c>
      <c r="L3" s="37" t="str">
        <f>IFERROR(VLOOKUP(D3,DB!A:I,9,0),"")</f>
        <v>Latis</v>
      </c>
      <c r="M3" s="139"/>
    </row>
    <row r="4" spans="1:13" ht="15">
      <c r="A4" s="37"/>
      <c r="B4" s="37" t="str">
        <f>IFERROR(VLOOKUP(D4,DB!A:K,11,0),"")</f>
        <v/>
      </c>
      <c r="C4" s="37"/>
      <c r="D4" s="37"/>
      <c r="E4" s="37"/>
      <c r="F4" s="38"/>
      <c r="G4" s="39">
        <f ca="1">IFERROR(NOW()-F4,"-")</f>
        <v>45932.089771527775</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45932.089771527775</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45932.089771527775</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45932.089771527775</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45932.089771527775</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45932.089771527775</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45932.089771527775</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45932.089771527775</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45932.089771527775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45932.089771527775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45932.089771527775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45932.089771527775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45932.089771527775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45932.089771527775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45932.089771527775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45932.089771527775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45932.089771527775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45932.089771527775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45932.089771527775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45932.089771527775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45932.089771527775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45932.089771527775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45932.089771527775</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45932.089771527775</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45932.089771527775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45932.089771527775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45932.089771527775</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45932.089771527775</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45932.089771527775</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45932.089771527775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45932.089771527775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45932.089771527775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45932.089771527775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45932.089771527775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45932.089771527775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45932.089771527775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45932.089771527775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45932.089771527775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45932.089771527775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45932.089771527775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45932.089771527775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45932.089771527775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45932.089771527775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45932.089771527775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45932.089771527775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45932.089771527775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45932.089771527775</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45932.089771527775</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45932.089771527775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45932.089771527775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45932.089771527775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45932.089771527775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45932.089771527775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45932.089771527775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45932.089771527775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45932.089771527775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45932.089771527775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45932.089771527775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45932.089771527775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45932.089771527775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45932.089771527775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45932.089771527775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45932.089771527775</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45932.089771527775</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45932.089771527775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45932.089771527775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45932.089771527775</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45932.089771527775</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45932.089771527775</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45932.089771527775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45932.089771527775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45932.089771527775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45932.089771527775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45932.089771527775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45932.089771527775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45932.089771527775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45932.089771527775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45932.089771527775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45932.089771527775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45932.089771527775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45932.089771527775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45932.089771527775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45932.089771527775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45932.089771527775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45932.089771527775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45932.089771527775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45932.089771527775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45932.089771527775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45932.089771527775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45932.089771527775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45932.089771527775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45932.089771527775</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45932.089771527775</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45932.089771527775</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45932.089771527775</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45932.089771527775</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45932.089771527775</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45932.089771527775</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45932.089771527775</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45932.089771527775</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45932.089771527775</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45932.089771527775</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45932.089771527775</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45932.089771527775</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45932.089771527775</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45932.089771527775</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45932.089771527775</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45932.089771527775</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45932.089771527775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45932.089771527775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45932.089771527775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45932.089771527775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45932.089771527775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45932.089771527775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45932.089771527775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45932.089771527775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45932.089771527775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45932.089771527775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45932.089771527775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45932.089771527775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45932.089771527775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45932.089771527775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45932.089771527775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45932.089771527775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45932.089771527775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45932.089771527775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45932.089771527775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45932.089771527775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45932.089771527775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45932.089771527775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45932.089771527775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45932.089771527775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45932.089771527775</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45932.089771527775</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45932.089771527775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45932.089771527775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45932.089771527775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45932.089771527775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45932.089771527775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45932.089771527775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45932.089771527775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45932.089771527775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45932.089771527775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45932.089771527775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45932.089771527775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45932.089771527775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45932.089771527775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45932.089771527775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45932.089771527775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45932.089771527775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45932.089771527775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45932.089771527775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45932.089771527775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45932.089771527775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45932.089771527775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45932.089771527775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45932.089771527775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45932.089771527775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45932.089771527775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45932.089771527775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45932.089771527775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45932.089771527775</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45932.089771527775</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45932.089771527775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45932.089771527775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45932.089771527775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45932.089771527775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45932.089771527775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45932.089771527775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45932.089771527775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45932.089771527775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45932.089771527775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45932.089771527775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45932.089771527775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45932.089771527775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45932.089771527775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45932.089771527775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45932.089771527775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45932.089771527775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45932.089771527775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45932.089771527775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45932.089771527775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45932.089771527775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45932.089771527775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45932.089771527775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45932.089771527775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45932.089771527775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45932.089771527775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45932.089771527775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45932.089771527775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45932.089771527775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45932.089771527775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45932.089771527775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45932.089771527775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45932.089771527775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45932.089771527775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45932.089771527775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45932.089771527775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45932.089771527775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45932.089771527775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45932.089771527775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45932.089771527775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45932.089771527775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45932.089771527775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45932.089771527775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45932.089771527775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45932.089771527775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45932.089771527775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45932.089771527775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45932.089771527775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45932.089771527775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45932.089771527775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45932.089771527775</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45932.089771527775</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45932.089771527775</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45932.089771527775</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45932.089771527775</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6"/>
  <sheetViews>
    <sheetView workbookViewId="0">
      <selection activeCell="K6" sqref="K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39067</v>
      </c>
      <c r="B2" s="140" t="s">
        <v>5398</v>
      </c>
      <c r="C2" s="140">
        <v>1</v>
      </c>
      <c r="D2" s="140" t="s">
        <v>32861</v>
      </c>
      <c r="E2" s="140" t="s">
        <v>39068</v>
      </c>
      <c r="F2" s="141">
        <v>45929.14371527778</v>
      </c>
      <c r="G2" s="142">
        <f ca="1">IFERROR(NOW()-F2,"-")</f>
        <v>2.9460562499953085</v>
      </c>
      <c r="H2" s="140">
        <v>45929.455266203702</v>
      </c>
      <c r="I2" s="140" t="str">
        <f>IFERROR(VLOOKUP(D2,DB!A:F,6,0),"")</f>
        <v>SCECO</v>
      </c>
      <c r="J2" s="140" t="str">
        <f>IFERROR(VLOOKUP(D2,DB!A:G,7,0),"")</f>
        <v>In progress</v>
      </c>
      <c r="K2" s="140" t="s">
        <v>39069</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39070</v>
      </c>
      <c r="B3" s="140" t="s">
        <v>5398</v>
      </c>
      <c r="C3" s="140">
        <v>1</v>
      </c>
      <c r="D3" s="140" t="s">
        <v>34463</v>
      </c>
      <c r="E3" s="140" t="s">
        <v>39068</v>
      </c>
      <c r="F3" s="141">
        <v>45926.772847222222</v>
      </c>
      <c r="G3" s="142">
        <f ca="1">IFERROR(NOW()-F3,"-")</f>
        <v>5.3169243055526749</v>
      </c>
      <c r="H3" s="140">
        <v>45927.449074074102</v>
      </c>
      <c r="I3" s="140" t="str">
        <f>IFERROR(VLOOKUP(D3,DB!A:F,6,0),"")</f>
        <v>SCECO</v>
      </c>
      <c r="J3" s="140" t="str">
        <f>IFERROR(VLOOKUP(D3,DB!A:G,7,0),"")</f>
        <v>Weak</v>
      </c>
      <c r="K3" s="140" t="s">
        <v>39069</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39071</v>
      </c>
      <c r="B4" s="140" t="s">
        <v>5398</v>
      </c>
      <c r="C4" s="140">
        <v>1</v>
      </c>
      <c r="D4" s="140" t="s">
        <v>33408</v>
      </c>
      <c r="E4" s="140" t="s">
        <v>39068</v>
      </c>
      <c r="F4" s="141">
        <v>45931.800995370373</v>
      </c>
      <c r="G4" s="142">
        <f ca="1">IFERROR(NOW()-F4,"-")</f>
        <v>0.288776157402026</v>
      </c>
      <c r="H4" s="141">
        <v>45931.881805555553</v>
      </c>
      <c r="I4" s="140" t="str">
        <f>IFERROR(VLOOKUP(D4,DB!A:F,6,0),"")</f>
        <v>SCECO</v>
      </c>
      <c r="J4" s="140" t="str">
        <f>IFERROR(VLOOKUP(D4,DB!A:G,7,0),"")</f>
        <v>Dead</v>
      </c>
      <c r="K4" s="140" t="s">
        <v>39069</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39072</v>
      </c>
      <c r="B5" s="140" t="str">
        <f>IFERROR(VLOOKUP(D5,DB!A:K,11,0),"")</f>
        <v>R6</v>
      </c>
      <c r="C5" s="140">
        <v>2</v>
      </c>
      <c r="D5" s="140" t="s">
        <v>38941</v>
      </c>
      <c r="E5" s="140" t="s">
        <v>39068</v>
      </c>
      <c r="F5" s="141">
        <v>45931.827256944445</v>
      </c>
      <c r="G5" s="142">
        <f ca="1">IFERROR(NOW()-F5,"-")</f>
        <v>0.26251458332990296</v>
      </c>
      <c r="H5" s="141">
        <v>45931.799745370372</v>
      </c>
      <c r="I5" s="140" t="str">
        <f>IFERROR(VLOOKUP(D5,DB!A:F,6,0),"")</f>
        <v>Generator-SG</v>
      </c>
      <c r="J5" s="140" t="str">
        <f>IFERROR(VLOOKUP(D5,DB!A:G,7,0),"")</f>
        <v>Vandalized</v>
      </c>
      <c r="K5" s="140" t="s">
        <v>39073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0"/>
      <c r="G6" s="140">
        <f ca="1">IFERROR(NOW()-F6,"-")</f>
        <v>45932.089771527775</v>
      </c>
      <c r="H6" s="140"/>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21"/>
      <c r="B7" s="140" t="str">
        <f>IFERROR(VLOOKUP(D7,DB!A:K,11,0),"")</f>
        <v/>
      </c>
      <c r="C7" s="140"/>
      <c r="D7" s="140"/>
      <c r="E7" s="140"/>
      <c r="F7" s="140"/>
      <c r="G7" s="140">
        <f ca="1">IFERROR(NOW()-F7,"-")</f>
        <v>45932.089771527775</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45932.089771527775</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45932.089771527775</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45932.089771527775</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45932.089771527775</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45932.089771527775</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45932.089771527775</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45932.089771527775</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45932.089771527775</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45932.089771527775</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45932.089771527775</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45932.089771527775</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45932.089771527775</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45932.089771527775</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45932.089771527775</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45932.089771527775</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45932.089771527775</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45932.089771527775</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45932.089771527775</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45932.089771527775</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45932.089771527775</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45932.089771527775</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45932.089771527775</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45932.089771527775</v>
      </c>
      <c r="H30" s="140"/>
      <c r="I30" s="140" t="str">
        <f>IFERROR(VLOOKUP(D30,DB!A:F,6,0),"")</f>
        <v/>
      </c>
      <c r="J30" s="140" t="str">
        <f>IFERROR(VLOOKUP(D30,DB!A:G,7,0),"")</f>
        <v/>
      </c>
      <c r="K30" s="140"/>
      <c r="L30" s="140" t="str">
        <f>IFERROR(VLOOKUP(D30,DB!A:I,9,0),"")</f>
        <v/>
      </c>
    </row>
    <row r="31" spans="1:12" ht="31.5" customHeight="1">
      <c r="A31" s="121"/>
      <c r="B31" s="120" t="str">
        <f>IFERROR(VLOOKUP(D31,DB!A:K,11,0),"")</f>
        <v/>
      </c>
      <c r="C31" s="122"/>
      <c r="D31" s="120"/>
      <c r="E31" s="123"/>
      <c r="F31" s="124"/>
      <c r="G31" s="89">
        <f ca="1">IFERROR(NOW()-F31,"-")</f>
        <v>45932.089771527775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45932.089771527775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45932.089771527775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45932.089771527775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45932.089771527775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45932.089771527775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45932.089771527775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45932.089771527775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45932.089771527775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45932.089771527775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45932.089771527775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45932.089771527775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45932.089771527775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45932.089771527775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45932.089771527775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45932.089771527775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45932.089771527775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45932.089771527775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45932.089771527775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45932.089771527775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45932.089771527775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45932.089771527775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45932.089771527775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45932.089771527775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45932.089771527775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45932.089771527775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45932.089771527775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45932.089771527775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45932.089771527775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45932.089771527775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45932.089771527775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45932.089771527775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45932.089771527775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45932.089771527775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45932.089771527775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45932.089771527775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45932.089771527775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45932.089771527775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45932.089771527775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45932.089771527775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45932.089771527775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45932.089771527775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45932.089771527775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45932.089771527775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45932.089771527775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45932.089771527775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45932.089771527775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45932.089771527775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45932.089771527775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45932.089771527775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45932.089771527775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45932.089771527775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45932.089771527775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45932.089771527775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45932.089771527775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45932.089771527775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45932.089771527775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45932.089771527775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45932.089771527775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45932.089771527775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45932.089771527775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45932.089771527775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45932.089771527775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45932.089771527775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45932.089771527775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45932.089771527775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45932.089771527775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45932.089771527775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45932.089771527775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45932.089771527775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45932.089771527775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45932.089771527775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45932.089771527775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45932.089771527775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45932.089771527775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45932.089771527775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45932.089771527775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45932.089771527775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45932.089771527775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45932.089771527775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45932.089771527775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45932.089771527775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45932.089771527775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45932.089771527775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45932.089771527775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45932.089771527775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45932.089771527775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45932.089771527775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45932.089771527775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45932.089771527775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45932.089771527775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45932.089771527775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45932.089771527775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45932.089771527775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45932.089771527775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45932.089771527775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45932.089771527775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45932.089771527775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45932.089771527775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45932.089771527775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45932.089771527775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45932.089771527775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45932.089771527775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45932.089771527775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45932.089771527775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45932.089771527775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45932.089771527775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45932.089771527775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45932.089771527775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45932.089771527775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45932.089771527775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45932.089771527775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45932.089771527775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45932.089771527775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45932.089771527775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45932.089771527775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45932.089771527775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45932.089771527775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45932.089771527775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45932.089771527775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45932.089771527775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45932.089771527775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45932.089771527775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45932.089771527775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45932.089771527775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45932.089771527775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45932.089771527775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45932.089771527775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45932.089771527775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45932.089771527775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45932.089771527775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45932.089771527775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45932.089771527775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45932.089771527775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45932.089771527775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45932.089771527775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45932.089771527775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45932.089771527775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45932.089771527775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45932.089771527775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45932.089771527775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45932.089771527775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45932.089771527775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45932.089771527775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45932.089771527775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45932.089771527775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45932.089771527775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45932.089771527775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45932.089771527775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45932.089771527775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45932.089771527775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45932.089771527775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45932.089771527775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45932.089771527775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45932.089771527775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45932.089771527775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45932.089771527775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45932.089771527775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45932.089771527775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45932.089771527775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45932.089771527775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45932.089771527775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45932.089771527775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45932.089771527775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45932.089771527775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45932.089771527775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45932.089771527775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45932.089771527775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45932.089771527775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45932.089771527775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45932.089771527775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45932.089771527775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45932.089771527775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45932.089771527775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45932.089771527775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45932.089771527775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45932.089771527775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45932.089771527775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45932.089771527775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45932.089771527775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45932.089771527775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45932.089771527775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45932.089771527775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45932.089771527775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45932.089771527775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45932.089771527775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45932.089771527775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45932.089771527775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45932.089771527775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45932.089771527775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45932.089771527775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45932.089771527775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45932.089771527775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45932.089771527775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45932.089771527775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45932.089771527775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45932.089771527775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45932.089771527775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45932.089771527775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45932.089771527775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45932.089771527775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45932.089771527775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45932.089771527775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45932.089771527775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45932.089771527775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45932.089771527775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45932.089771527775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45932.089771527775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45932.089771527775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45932.089771527775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45932.089771527775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45932.089771527775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45932.089771527775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45932.089771527775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45932.089771527775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45932.089771527775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45932.089771527775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45932.089771527775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45932.089771527775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45932.089771527775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45932.089771527775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45932.089771527775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45932.089771527775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45932.089771527775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45932.089771527775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45932.089771527775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45932.089771527775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45932.089771527775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45932.089771527775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45932.089771527775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45932.089771527775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45932.089771527775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45932.089771527775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45932.089771527775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45932.089771527775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45932.089771527775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45932.089771527775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45932.089771527775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45932.089771527775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45932.089771527775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45932.089771527775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45932.089771527775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45932.089771527775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45932.089771527775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45932.089771527775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45932.089771527775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45932.089771527775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45932.089771527775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45932.089771527775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45932.089771527775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45932.089771527775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45932.089771527775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45932.089771527775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45932.089771527775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45932.089771527775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45932.089771527775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45932.089771527775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45932.089771527775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45932.089771527775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45932.089771527775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45932.089771527775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45932.089771527775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45932.089771527775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45932.089771527775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45932.089771527775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45932.089771527775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45932.089771527775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45932.089771527775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45932.089771527775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45932.089771527775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45932.089771527775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45932.089771527775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45932.089771527775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45932.089771527775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45932.089771527775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45932.089771527775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45932.089771527775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45932.089771527775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45932.089771527775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45932.089771527775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45932.089771527775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45932.089771527775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45932.089771527775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45932.089771527775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45932.089771527775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45932.089771527775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45932.089771527775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45932.089771527775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45932.089771527775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45932.089771527775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45932.089771527775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45932.089771527775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45932.089771527775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45932.089771527775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45932.089771527775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45932.089771527775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45932.089771527775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45932.089771527775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45932.089771527775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45932.089771527775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45932.089771527775</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45932.089771527775</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45932.089771527775</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45932.089771527775</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45932.089771527775</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45932.089771527775</v>
      </c>
      <c r="H336" s="124"/>
      <c r="I336" s="120" t="str">
        <f>IFERROR(VLOOKUP(D336,DB!A:F,6,0),"")</f>
        <v/>
      </c>
      <c r="J336" s="119" t="str">
        <f>IFERROR(VLOOKUP(D336,DB!A:G,7,0),"")</f>
        <v/>
      </c>
      <c r="K336" s="125"/>
      <c r="L336" s="126" t="str">
        <f>IFERROR(VLOOKUP(D336,DB!A:I,9,0),"")</f>
        <v/>
      </c>
    </row>
  </sheetData>
  <dataValidations count="2">
    <dataValidation allowBlank="1" showInputMessage="1" showErrorMessage="1" sqref="E1" xr:uid="{380493DB-286A-4683-AF55-C78F04945A49}"/>
    <dataValidation type="list" allowBlank="1" showInputMessage="1" showErrorMessage="1" sqref="D7:D15 E6:E3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2025-10-01T23:11:18Z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