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28" documentId="13_ncr:1_{F6CB121F-512D-4AA6-A0C1-0FB36C537598}" xr6:coauthVersionLast="47" xr6:coauthVersionMax="47" xr10:uidLastSave="{F1BA0964-C82E-4D54-A425-E89FCFE9DF8F}"/>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<sst xmlns="http://schemas.openxmlformats.org/spreadsheetml/2006/main" count="178602" uniqueCount="39085">
  <si>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</si>
  <si>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</si>
  <si>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</si>
  <si>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</si>
  <si>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</si>
  <si>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</si>
  <si>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</si>
  <si>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</si>
  <si>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</si>
  <si>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</si>
  <si>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</si>
  <si>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</si>
  <si>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</si>
  <si>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</si>
  <si>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</si>
  <si>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</si>
  <si>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</si>
  <si>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</si>
  <si>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</si>
  <si>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</si>
  <si>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</si>
  <si>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</si>
  <si>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</si>
  <si>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</si>
  <si>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</si>
  <si>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</si>
  <si>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</si>
  <si>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</si>
  <si>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</si>
  <si>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</si>
  <si>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</si>
  <si>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</si>
  <si>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</si>
  <si>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</si>
  <si>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</si>
  <si>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</si>
  <si>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</si>
  <si>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</si>
  <si>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</si>
  <si>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</si>
  <si>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</si>
  <si>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</si>
  <si>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</si>
  <si>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</si>
  <si>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</si>
  <si>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</si>
  <si>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</si>
  <si>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</si>
  <si>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</si>
  <si>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</si>
  <si>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</si>
  <si>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</si>
  <si>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</si>
  <si>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</si>
  <si>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</si>
  <si>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</si>
  <si>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</si>
  <si>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</si>
  <si>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</si>
  <si>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</si>
  <si>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</si>
  <si>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</si>
  <si>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</si>
  <si>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</si>
  <si>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</si>
  <si>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</si>
  <si>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</si>
  <si>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</si>
  <si>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</si>
  <si>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</si>
  <si>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</si>
  <si>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</si>
  <si>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</si>
  <si>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</si>
  <si>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</si>
  <si>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</si>
  <si>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</si>
  <si>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</si>
  <si>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</si>
  <si>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</si>
  <si>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</si>
  <si>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</si>
  <si>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</si>
  <si>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</si>
  <si>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</si>
  <si>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</si>
  <si>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</si>
  <si>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</si>
  <si>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</si>
  <si>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</si>
  <si>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</si>
  <si>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</si>
  <si>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</si>
  <si>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</si>
  <si>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</si>
  <si>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</si>
  <si>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</si>
  <si>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</si>
  <si>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</si>
  <si>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</si>
  <si>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</si>
  <si>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</si>
  <si>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</si>
  <si>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</si>
  <si>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</si>
  <si>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</si>
  <si>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</si>
  <si>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</si>
  <si>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</si>
  <si>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</si>
  <si>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</si>
  <si>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</si>
  <si>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</si>
  <si>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</si>
  <si>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</si>
  <si>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</si>
  <si>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</si>
  <si>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</si>
  <si>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</si>
  <si>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</si>
  <si>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</si>
  <si>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</si>
  <si>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</si>
  <si>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</si>
  <si>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</si>
  <si>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</si>
  <si>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</si>
  <si>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</si>
  <si>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</si>
  <si>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</si>
  <si>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</si>
  <si>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</si>
  <si>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</si>
  <si>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</si>
  <si>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</si>
  <si>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</si>
  <si>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</si>
  <si>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</si>
  <si>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</si>
  <si>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</si>
  <si>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</si>
  <si>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</si>
  <si>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</si>
  <si>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</si>
  <si>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</si>
  <si>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</si>
  <si>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</si>
  <si>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</si>
  <si>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</si>
  <si>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</si>
  <si>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</si>
  <si>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</si>
  <si>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</si>
  <si>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</si>
  <si>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</si>
  <si>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</si>
  <si>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</si>
  <si>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</si>
  <si>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</si>
  <si>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</si>
  <si>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</si>
  <si>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</si>
  <si>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</si>
  <si>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</si>
  <si>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</si>
  <si>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</si>
  <si>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</si>
  <si>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</si>
  <si>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</si>
  <si>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</si>
  <si>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</si>
  <si>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</si>
  <si>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</si>
  <si>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</si>
  <si>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</si>
  <si>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</si>
  <si>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</si>
  <si>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</si>
  <si>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</si>
  <si>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</si>
  <si>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</si>
  <si>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</si>
  <si>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</si>
  <si>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</si>
  <si>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</si>
  <si>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</si>
  <si>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</si>
  <si>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</si>
  <si>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</si>
  <si>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</si>
  <si>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</si>
  <si>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</si>
  <si>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</si>
  <si>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</si>
  <si>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</si>
  <si>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</si>
  <si>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</si>
  <si>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</si>
  <si>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</si>
  <si>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</si>
  <si>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</si>
  <si>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</si>
  <si>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</si>
  <si>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</si>
  <si>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</si>
  <si>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</si>
  <si>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</si>
  <si>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</si>
  <si>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</si>
  <si>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</si>
  <si>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</si>
  <si>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</si>
  <si>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</si>
  <si>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</si>
  <si>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</si>
  <si>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</si>
  <si>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</si>
  <si>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</si>
  <si>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</si>
  <si>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</si>
  <si>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</si>
  <si>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</si>
  <si>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</si>
  <si>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</si>
  <si>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</si>
  <si>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</si>
  <si>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</si>
  <si>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</si>
  <si>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</si>
  <si>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</si>
  <si>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</si>
  <si>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</si>
  <si>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</si>
  <si>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</si>
  <si>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</si>
  <si>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</si>
  <si>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</si>
  <si>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</si>
  <si>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</si>
  <si>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</si>
  <si>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</si>
  <si>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</si>
  <si>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</si>
  <si>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</si>
  <si>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</si>
  <si>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</si>
  <si>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</si>
  <si>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</si>
  <si>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</si>
  <si>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</si>
  <si>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</si>
  <si>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</si>
  <si>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</si>
  <si>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</si>
  <si>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</si>
  <si>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</si>
  <si>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</si>
  <si>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</si>
  <si>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</si>
  <si>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</si>
  <si>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</si>
  <si>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</si>
  <si>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</si>
  <si>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</si>
  <si>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</si>
  <si>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</si>
  <si>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</si>
  <si>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</si>
  <si>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</si>
  <si>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</si>
  <si>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</si>
  <si>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</si>
  <si>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</si>
  <si>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</si>
  <si>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</si>
  <si>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</si>
  <si>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</si>
  <si>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</si>
  <si>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</si>
  <si>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</si>
  <si>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</si>
  <si>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</si>
  <si>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</si>
  <si>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</si>
  <si>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</si>
  <si>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</si>
  <si>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</si>
  <si>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</si>
  <si>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</si>
  <si>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</si>
  <si>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</si>
  <si>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</si>
  <si>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</si>
  <si>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</si>
  <si>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</si>
  <si>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</si>
  <si>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</si>
  <si>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</si>
  <si>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</si>
  <si>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</si>
  <si>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</si>
  <si>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</si>
  <si>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</si>
  <si>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</si>
  <si>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</si>
  <si>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</si>
  <si>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</si>
  <si>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</si>
  <si>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</si>
  <si>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</si>
  <si>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</si>
  <si>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</si>
  <si>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</si>
  <si>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</si>
  <si>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</si>
  <si>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</si>
  <si>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</si>
  <si>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</si>
  <si>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</si>
  <si>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</si>
  <si>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</si>
  <si>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</si>
  <si>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</si>
  <si>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</si>
  <si>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</si>
  <si>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</si>
  <si>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</si>
  <si>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</si>
  <si>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</si>
  <si>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</si>
  <si>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</si>
  <si>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</si>
  <si>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</si>
  <si>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</si>
  <si>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</si>
  <si>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</si>
  <si>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</si>
  <si>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</si>
  <si>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</si>
  <si>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</si>
  <si>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</si>
  <si>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</si>
  <si>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</si>
  <si>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</si>
  <si>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</si>
  <si>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</si>
  <si>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</si>
  <si>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</si>
  <si>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</si>
  <si>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</si>
  <si>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</si>
  <si>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</si>
  <si>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</si>
  <si>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</si>
  <si>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</si>
  <si>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</si>
  <si>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</si>
  <si>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</si>
  <si>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</si>
  <si>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</si>
  <si>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</si>
  <si>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</si>
  <si>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</si>
  <si>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</si>
  <si>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</si>
  <si>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</si>
  <si>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</si>
  <si>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</si>
  <si>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</si>
  <si>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</si>
  <si>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</si>
  <si>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</si>
  <si>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</si>
  <si>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</si>
  <si>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</si>
  <si>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</si>
  <si>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</si>
  <si>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</si>
  <si>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</si>
  <si>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</si>
  <si>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</si>
  <si>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</si>
  <si>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</si>
  <si>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</si>
  <si>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</si>
  <si>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</si>
  <si>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</si>
  <si>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</si>
  <si>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</si>
  <si>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</si>
  <si>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</si>
  <si>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</si>
  <si>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</si>
  <si>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</si>
  <si>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</si>
  <si>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</si>
  <si>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</si>
  <si>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</si>
  <si>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</si>
  <si>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</si>
  <si>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</si>
  <si>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</si>
  <si>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</si>
  <si>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</si>
  <si>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</si>
  <si>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</si>
  <si>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</si>
  <si>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</si>
  <si>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</si>
  <si>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</si>
  <si>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</si>
  <si>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</si>
  <si>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</si>
  <si>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</si>
  <si>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</si>
  <si>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</si>
  <si>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</si>
  <si>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</si>
  <si>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</si>
  <si>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</si>
  <si>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</si>
  <si>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</si>
  <si>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</si>
  <si>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</si>
  <si>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</si>
  <si>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</si>
  <si>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</si>
  <si>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</si>
  <si>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</si>
  <si>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</si>
  <si>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</si>
  <si>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</si>
  <si>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</si>
  <si>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</si>
  <si>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</si>
  <si>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</si>
  <si>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</si>
  <si>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</si>
  <si>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</si>
  <si>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</si>
  <si>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</si>
  <si>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</si>
  <si>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</si>
  <si>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</si>
  <si>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</si>
  <si>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</si>
  <si>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</si>
  <si>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</si>
  <si>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</si>
  <si>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</si>
  <si>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</si>
  <si>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</si>
  <si>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</si>
  <si>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</si>
  <si>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</si>
  <si>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</si>
  <si>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</si>
  <si>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</si>
  <si>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</si>
  <si>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</si>
  <si>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</si>
  <si>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</si>
  <si>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</si>
  <si>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</si>
  <si>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</si>
  <si>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</si>
  <si>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</si>
  <si>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</si>
  <si>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</si>
  <si>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</si>
  <si>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</si>
  <si>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</si>
  <si>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</si>
  <si>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</si>
  <si>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</si>
  <si>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</si>
  <si>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</si>
  <si>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</si>
  <si>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</si>
  <si>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</si>
  <si>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</si>
  <si>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</si>
  <si>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</si>
  <si>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</si>
  <si>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</si>
  <si>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</si>
  <si>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</si>
  <si>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</si>
  <si>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</si>
  <si>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</si>
  <si>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</si>
  <si>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</si>
  <si>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</si>
  <si>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</si>
  <si>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</si>
  <si>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</si>
  <si>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</si>
  <si>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</si>
  <si>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</si>
  <si>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</si>
  <si>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</si>
  <si>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</si>
  <si>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</si>
  <si>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</si>
  <si>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</si>
  <si>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</si>
  <si>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</si>
  <si>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</si>
  <si>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</si>
  <si>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</si>
  <si>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</si>
  <si>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</si>
  <si>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</si>
  <si>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</si>
  <si>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</si>
  <si>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</si>
  <si>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</si>
  <si>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</si>
  <si>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</si>
  <si>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</si>
  <si>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</si>
  <si>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</si>
  <si>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</si>
  <si>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</si>
  <si>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</si>
  <si>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</si>
  <si>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</si>
  <si>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</si>
  <si>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</si>
  <si>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</si>
  <si>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</si>
  <si>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</si>
  <si>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</si>
  <si>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</si>
  <si>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</si>
  <si>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</si>
  <si>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</si>
  <si>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</si>
  <si>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</si>
  <si>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</si>
  <si>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</si>
  <si>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</si>
  <si>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</si>
  <si>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</si>
  <si>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</si>
  <si>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</si>
  <si>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</si>
  <si>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</si>
  <si>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</si>
  <si>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</si>
  <si>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</si>
  <si>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</si>
  <si>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</si>
  <si>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</si>
  <si>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</si>
  <si>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</si>
  <si>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</si>
  <si>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</si>
  <si>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</si>
  <si>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</si>
  <si>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</si>
  <si>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</si>
  <si>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</si>
  <si>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</si>
  <si>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</si>
  <si>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</si>
  <si>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</si>
  <si>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</si>
  <si>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</si>
  <si>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</si>
  <si>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</si>
  <si>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</si>
  <si>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</si>
  <si>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</si>
  <si>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</si>
  <si>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</si>
  <si>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</si>
  <si>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</si>
  <si>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</si>
  <si>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</si>
  <si>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</si>
  <si>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</si>
  <si>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</si>
  <si>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</si>
  <si>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</si>
  <si>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</si>
  <si>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</si>
  <si>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</si>
  <si>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</si>
  <si>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</si>
  <si>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</si>
  <si>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</si>
  <si>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</si>
  <si>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</si>
  <si>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</si>
  <si>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</si>
  <si>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</si>
  <si>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</si>
  <si>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</si>
  <si>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</si>
  <si>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</si>
  <si>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</si>
  <si>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</si>
  <si>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</si>
  <si>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</si>
  <si>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</si>
  <si>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</si>
  <si>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</si>
  <si>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</si>
  <si>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</si>
  <si>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</si>
  <si>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</si>
  <si>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</si>
  <si>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</si>
  <si>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</si>
  <si>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</si>
  <si>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</si>
  <si>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</si>
  <si>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</si>
  <si>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</si>
  <si>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</si>
  <si>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</si>
  <si>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</si>
  <si>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</si>
  <si>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</si>
  <si>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</si>
  <si>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</si>
  <si>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</si>
  <si>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</si>
  <si>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</si>
  <si>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</si>
  <si>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</si>
  <si>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</si>
  <si>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</si>
  <si>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</si>
  <si>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</si>
  <si>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</si>
  <si>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</si>
  <si>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</si>
  <si>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</si>
  <si>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</si>
  <si>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</si>
  <si>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</si>
  <si>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</si>
  <si>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</si>
  <si>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</si>
  <si>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</si>
  <si>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</si>
  <si>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</si>
  <si>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</si>
  <si>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</si>
  <si>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</si>
  <si>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</si>
  <si>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</si>
  <si>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</si>
  <si>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</si>
  <si>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</si>
  <si>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</si>
  <si>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</si>
  <si>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</si>
  <si>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</si>
  <si>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</si>
  <si>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</si>
  <si>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</si>
  <si>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</si>
  <si>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</si>
  <si>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</si>
  <si>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</si>
  <si>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</si>
  <si>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</si>
  <si>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</si>
  <si>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</si>
  <si>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</si>
  <si>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</si>
  <si>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</si>
  <si>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</si>
  <si>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</si>
  <si>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</si>
  <si>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</si>
  <si>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</si>
  <si>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</si>
  <si>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</si>
  <si>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</si>
  <si>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</si>
  <si>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</si>
  <si>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</si>
  <si>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</si>
  <si>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</si>
  <si>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</si>
  <si>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</si>
  <si>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</si>
  <si>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</si>
  <si>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</si>
  <si>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</si>
  <si>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</si>
  <si>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</si>
  <si>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</si>
  <si>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</si>
  <si>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</si>
  <si>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</si>
  <si>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</si>
  <si>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</si>
  <si>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</si>
  <si>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</si>
  <si>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</si>
  <si>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</si>
  <si>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</si>
  <si>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</si>
  <si>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</si>
  <si>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</si>
  <si>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</si>
  <si>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</si>
  <si>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</si>
  <si>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</si>
  <si>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</si>
  <si>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</si>
  <si>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</si>
  <si>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</si>
  <si>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</si>
  <si>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</si>
  <si>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</si>
  <si>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</si>
  <si>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</si>
  <si>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</si>
  <si>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</si>
  <si>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</si>
  <si>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</si>
  <si>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</si>
  <si>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</si>
  <si>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</si>
  <si>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</si>
  <si>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</si>
  <si>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</si>
  <si>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</si>
  <si>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</si>
  <si>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</si>
  <si>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</si>
  <si>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</si>
  <si>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</si>
  <si>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</si>
  <si>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</si>
  <si>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</si>
  <si>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</si>
  <si>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</si>
  <si>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</si>
  <si>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</si>
  <si>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</si>
  <si>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</si>
  <si>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</si>
  <si>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</si>
  <si>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</si>
  <si>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</si>
  <si>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</si>
  <si>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</si>
  <si>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</si>
  <si>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</si>
  <si>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</si>
  <si>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</si>
  <si>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</si>
  <si>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</si>
  <si>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</si>
  <si>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</si>
  <si>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</si>
  <si>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</si>
  <si>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</si>
  <si>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</si>
  <si>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</si>
  <si>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</si>
  <si>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</si>
  <si>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</si>
  <si>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</si>
  <si>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</si>
  <si>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</si>
  <si>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</si>
  <si>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</si>
  <si>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</si>
  <si>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</si>
  <si>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</si>
  <si>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</si>
  <si>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</si>
  <si>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</si>
  <si>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</si>
  <si>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</si>
  <si>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</si>
  <si>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</si>
  <si>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</si>
  <si>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</si>
  <si>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</si>
  <si>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</si>
  <si>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</si>
  <si>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</si>
  <si>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</si>
  <si>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</si>
  <si>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</si>
  <si>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</si>
  <si>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</si>
  <si>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</si>
  <si>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</si>
  <si>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</si>
  <si>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</si>
  <si>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</si>
  <si>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</si>
  <si>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</si>
  <si>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</si>
  <si>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</si>
  <si>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</si>
  <si>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</si>
  <si>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</si>
  <si>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</si>
  <si>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</si>
  <si>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</si>
  <si>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</si>
  <si>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</si>
  <si>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</si>
  <si>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</si>
  <si>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</si>
  <si>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</si>
  <si>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</si>
  <si>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</si>
  <si>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</si>
  <si>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</si>
  <si>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</si>
  <si>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</si>
  <si>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</si>
  <si>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</si>
  <si>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</si>
  <si>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</si>
  <si>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</si>
  <si>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</si>
  <si>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</si>
  <si>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</si>
  <si>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</si>
  <si>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</si>
  <si>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</si>
  <si>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</si>
  <si>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</si>
  <si>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</si>
  <si>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</si>
  <si>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</si>
  <si>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</si>
  <si>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</si>
  <si>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</si>
  <si>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</si>
  <si>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</si>
  <si>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</si>
  <si>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</si>
  <si>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</si>
  <si>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</si>
  <si>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</si>
  <si>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</si>
  <si>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</si>
  <si>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</si>
  <si>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</si>
  <si>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</si>
  <si>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</si>
  <si>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</si>
  <si>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</si>
  <si>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</si>
  <si>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</si>
  <si>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</si>
  <si>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</si>
  <si>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</si>
  <si>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</si>
  <si>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</si>
  <si>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</si>
  <si>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</si>
  <si>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</si>
  <si>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</si>
  <si>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</si>
  <si>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</si>
  <si>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</si>
  <si>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</si>
  <si>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</si>
  <si>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</si>
  <si>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</si>
  <si>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</si>
  <si>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</si>
  <si>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</si>
  <si>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</si>
  <si>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</si>
  <si>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</si>
  <si>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</si>
  <si>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</si>
  <si>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</si>
  <si>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</si>
  <si>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</si>
  <si>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</si>
  <si>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</si>
  <si>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</si>
  <si>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</si>
  <si>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</si>
  <si>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</si>
  <si>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</si>
  <si>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</si>
  <si>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</si>
  <si>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</si>
  <si>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</si>
  <si>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</si>
  <si>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</si>
  <si>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</si>
  <si>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</si>
  <si>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</si>
  <si>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</si>
  <si>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</si>
  <si>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</si>
  <si>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</si>
  <si>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</si>
  <si>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</si>
  <si>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</si>
  <si>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</si>
  <si>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</si>
  <si>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</si>
  <si>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</si>
  <si>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</si>
  <si>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</si>
  <si>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</si>
  <si>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</si>
  <si>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</si>
  <si>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</si>
  <si>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</si>
  <si>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</si>
  <si>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</si>
  <si>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</si>
  <si>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</si>
  <si>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</si>
  <si>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</si>
  <si>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</si>
  <si>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</si>
  <si>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</si>
  <si>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</si>
  <si>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</si>
  <si>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</si>
  <si>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</si>
  <si>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</si>
  <si>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</si>
  <si>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</si>
  <si>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</si>
  <si>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</si>
  <si>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</si>
  <si>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</si>
  <si>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</si>
  <si>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</si>
  <si>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</si>
  <si>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</si>
  <si>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</si>
  <si>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</si>
  <si>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</si>
  <si>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</si>
  <si>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</si>
  <si>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</si>
  <si>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</si>
  <si>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</si>
  <si>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</si>
  <si>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</si>
  <si>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</si>
  <si>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</si>
  <si>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</si>
  <si>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</si>
  <si>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</si>
  <si>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</si>
  <si>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</si>
  <si>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</si>
  <si>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</si>
  <si>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</si>
  <si>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</si>
  <si>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</si>
  <si>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</si>
  <si>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</si>
  <si>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</si>
  <si>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</si>
  <si>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</si>
  <si>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</si>
  <si>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</si>
  <si>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</si>
  <si>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</si>
  <si>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</si>
  <si>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</si>
  <si>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</si>
  <si>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</si>
  <si>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</si>
  <si>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</si>
  <si>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</si>
  <si>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</si>
  <si>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</si>
  <si>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</si>
  <si>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</si>
  <si>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</si>
  <si>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</si>
  <si>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</si>
  <si>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</si>
  <si>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</si>
  <si>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</si>
  <si>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</si>
  <si>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</si>
  <si>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</si>
  <si>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</si>
  <si>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</si>
  <si>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</si>
  <si>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</si>
  <si>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</si>
  <si>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</si>
  <si>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</si>
  <si>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</si>
  <si>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</si>
  <si>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</si>
  <si>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</si>
  <si>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</si>
  <si>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</si>
  <si>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</si>
  <si>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</si>
  <si>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</si>
  <si>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</si>
  <si>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</si>
  <si>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</si>
  <si>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</si>
  <si>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</si>
  <si>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</si>
  <si>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</si>
  <si>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</si>
  <si>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</si>
  <si>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</si>
  <si>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</si>
  <si>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</si>
  <si>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</si>
  <si>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</si>
  <si>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</si>
  <si>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</si>
  <si>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</si>
  <si>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</si>
  <si>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</si>
  <si>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</si>
  <si>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</si>
  <si>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</si>
  <si>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</si>
  <si>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</si>
  <si>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</si>
  <si>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</si>
  <si>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</si>
  <si>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</si>
  <si>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</si>
  <si>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</si>
  <si>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</si>
  <si>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</si>
  <si>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</si>
  <si>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</si>
  <si>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</si>
  <si>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</si>
  <si>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</si>
  <si>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</si>
  <si>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</si>
  <si>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</si>
  <si>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</si>
  <si>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</si>
  <si>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</si>
  <si>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</si>
  <si>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</si>
  <si>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</si>
  <si>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</si>
  <si>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</si>
  <si>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</si>
  <si>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</si>
  <si>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</si>
  <si>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</si>
  <si>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</si>
  <si>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</si>
  <si>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</si>
  <si>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</si>
  <si>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</si>
  <si>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</si>
  <si>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</si>
  <si>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</si>
  <si>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</si>
  <si>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</si>
  <si>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</si>
  <si>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</si>
  <si>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</si>
  <si>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</si>
  <si>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</si>
  <si>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</si>
  <si>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</si>
  <si>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</si>
  <si>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</si>
  <si>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</si>
  <si>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</si>
  <si>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</si>
  <si>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</si>
  <si>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</si>
  <si>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</si>
  <si>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</si>
  <si>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</si>
  <si>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</si>
  <si>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</si>
  <si>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</si>
  <si>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</si>
  <si>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</si>
  <si>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</si>
  <si>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</si>
  <si>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</si>
  <si>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</si>
  <si>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</si>
  <si>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</si>
  <si>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</si>
  <si>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</si>
  <si>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</si>
  <si>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</si>
  <si>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</si>
  <si>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</si>
  <si>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</si>
  <si>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</si>
  <si>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</si>
  <si>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</si>
  <si>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</si>
  <si>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</si>
  <si>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</si>
  <si>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</si>
  <si>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</si>
  <si>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</si>
  <si>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</si>
  <si>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</si>
  <si>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</si>
  <si>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</si>
  <si>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</si>
  <si>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</si>
  <si>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</si>
  <si>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</si>
  <si>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</si>
  <si>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</si>
  <si>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</si>
  <si>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</si>
  <si>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</si>
  <si>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</si>
  <si>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</si>
  <si>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</si>
  <si>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</si>
  <si>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</si>
  <si>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</si>
  <si>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</si>
  <si>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</si>
  <si>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</si>
  <si>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</si>
  <si>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</si>
  <si>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</si>
  <si>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</si>
  <si>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</si>
  <si>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</si>
  <si>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</si>
  <si>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</si>
  <si>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</si>
  <si>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</si>
  <si>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</si>
  <si>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</si>
  <si>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</si>
  <si>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</si>
  <si>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</si>
  <si>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</si>
  <si>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</si>
  <si>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</si>
  <si>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</si>
  <si>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</si>
  <si>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</si>
  <si>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</si>
  <si>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</si>
  <si>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</si>
  <si>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</si>
  <si>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</si>
  <si>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</si>
  <si>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</si>
  <si>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</si>
  <si>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</si>
  <si>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</si>
  <si>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</si>
  <si>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</si>
  <si>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</si>
  <si>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</si>
  <si>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</si>
  <si>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</si>
  <si>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</si>
  <si>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</si>
  <si>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</si>
  <si>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</si>
  <si>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</si>
  <si>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</si>
  <si>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</si>
  <si>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</si>
  <si>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</si>
  <si>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</si>
  <si>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</si>
  <si>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</si>
  <si>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</si>
  <si>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</si>
  <si>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</si>
  <si>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</si>
  <si>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</si>
  <si>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</si>
  <si>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</si>
  <si>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</si>
  <si>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</si>
  <si>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</si>
  <si>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</si>
  <si>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</si>
  <si>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</si>
  <si>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</si>
  <si>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</si>
  <si>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</si>
  <si>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</si>
  <si>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</si>
  <si>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</si>
  <si>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</si>
  <si>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</si>
  <si>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</si>
  <si>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</si>
  <si>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</si>
  <si>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</si>
  <si>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</si>
  <si>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</si>
  <si>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</si>
  <si>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</si>
  <si>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</si>
  <si>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</si>
  <si>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</si>
  <si>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</si>
  <si>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</si>
  <si>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</si>
  <si>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</si>
  <si>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</si>
  <si>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</si>
  <si>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</si>
  <si>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</si>
  <si>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</si>
  <si>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</si>
  <si>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</si>
  <si>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</si>
  <si>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</si>
  <si>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</si>
  <si>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</si>
  <si>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</si>
  <si>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</si>
  <si>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</si>
  <si>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</si>
  <si>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</si>
  <si>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</si>
  <si>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</si>
  <si>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</si>
  <si>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</si>
  <si>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</si>
  <si>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</si>
  <si>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</si>
  <si>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</si>
  <si>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</si>
  <si>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</si>
  <si>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</si>
  <si>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</si>
  <si>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</si>
  <si>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</si>
  <si>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</si>
  <si>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</si>
  <si>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</si>
  <si>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</si>
  <si>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</si>
  <si>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</si>
  <si>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</si>
  <si>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</si>
  <si>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</si>
  <si>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</si>
  <si>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</si>
  <si>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</si>
  <si>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</si>
  <si>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</si>
  <si>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</si>
  <si>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</si>
  <si>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</si>
  <si>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</si>
  <si>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</si>
  <si>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</si>
  <si>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</si>
  <si>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</si>
  <si>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</si>
  <si>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</si>
  <si>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</si>
  <si>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</si>
  <si>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</si>
  <si>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</si>
  <si>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</si>
  <si>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</si>
  <si>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</si>
  <si>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</si>
  <si>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</si>
  <si>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</si>
  <si>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</si>
  <si>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</si>
  <si>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</si>
  <si>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</si>
  <si>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</si>
  <si>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</si>
  <si>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</si>
  <si>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</si>
  <si>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</si>
  <si>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</si>
  <si>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</si>
  <si>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</si>
  <si>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</si>
  <si>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</si>
  <si>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</si>
  <si>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</si>
  <si>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</si>
  <si>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</si>
  <si>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</si>
  <si>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</si>
  <si>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</si>
  <si>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</si>
  <si>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</si>
  <si>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</si>
  <si>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</si>
  <si>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</si>
  <si>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</si>
  <si>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</si>
  <si>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</si>
  <si>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</si>
  <si>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</si>
  <si>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</si>
  <si>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</si>
  <si>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</si>
  <si>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</si>
  <si>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</si>
  <si>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</si>
  <si>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</si>
  <si>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</si>
  <si>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</si>
  <si>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</si>
  <si>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</si>
  <si>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</si>
  <si>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</si>
  <si>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</si>
  <si>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</si>
  <si>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</si>
  <si>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</si>
  <si>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</si>
  <si>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</si>
  <si>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</si>
  <si>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</si>
  <si>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</si>
  <si>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</si>
  <si>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</si>
  <si>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</si>
  <si>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</si>
  <si>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</si>
  <si>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</si>
  <si>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</si>
  <si>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</si>
  <si>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</si>
  <si>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</si>
  <si>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</si>
  <si>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</si>
  <si>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</si>
  <si>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</si>
  <si>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</si>
  <si>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</si>
  <si>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</si>
  <si>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</si>
  <si>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</si>
  <si>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</si>
  <si>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</si>
  <si>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</si>
  <si>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</si>
  <si>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</si>
  <si>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</si>
  <si>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</si>
  <si>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</si>
  <si>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</si>
  <si>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</si>
  <si>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</si>
  <si>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</si>
  <si>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</si>
  <si>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</si>
  <si>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</si>
  <si>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</si>
  <si>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</si>
  <si>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</si>
  <si>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</si>
  <si>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</si>
  <si>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</si>
  <si>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</si>
  <si>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</si>
  <si>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</si>
  <si>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</si>
  <si>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</si>
  <si>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</si>
  <si>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</si>
  <si>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</si>
  <si>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</si>
  <si>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</si>
  <si>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</si>
  <si>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</si>
  <si>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</si>
  <si>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</si>
  <si>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</si>
  <si>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</si>
  <si>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</si>
  <si>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</si>
  <si>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</si>
  <si>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</si>
  <si>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</si>
  <si>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</si>
  <si>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</si>
  <si>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</si>
  <si>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</si>
  <si>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</si>
  <si>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</si>
  <si>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</si>
  <si>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</si>
  <si>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</si>
  <si>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</si>
  <si>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</si>
  <si>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</si>
  <si>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</si>
  <si>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</si>
  <si>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</si>
  <si>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</si>
  <si>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</si>
  <si>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</si>
  <si>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</si>
  <si>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</si>
  <si>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</si>
  <si>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</si>
  <si>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</si>
  <si>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</si>
  <si>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</si>
  <si>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</si>
  <si>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</si>
  <si>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</si>
  <si>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</si>
  <si>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</si>
  <si>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</si>
  <si>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</si>
  <si>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</si>
  <si>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</si>
  <si>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</si>
  <si>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</si>
  <si>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</si>
  <si>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</si>
  <si>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</si>
  <si>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</si>
  <si>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</si>
  <si>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</si>
  <si>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</si>
  <si>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</si>
  <si>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</si>
  <si>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</si>
  <si>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</si>
  <si>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</si>
  <si>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</si>
  <si>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</si>
  <si>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</si>
  <si>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</si>
  <si>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</si>
  <si>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</si>
  <si>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</si>
  <si>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</si>
  <si>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</si>
  <si>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</si>
  <si>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</si>
  <si>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</si>
  <si>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</si>
  <si>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</si>
  <si>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</si>
  <si>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</si>
  <si>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</si>
  <si>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</si>
  <si>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</si>
  <si>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</si>
  <si>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</si>
  <si>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</si>
  <si>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</si>
  <si>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</si>
  <si>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</si>
  <si>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</si>
  <si>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</si>
  <si>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</si>
  <si>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</si>
  <si>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</si>
  <si>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</si>
  <si>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</si>
  <si>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</si>
  <si>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</si>
  <si>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</si>
  <si>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</si>
  <si>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</si>
  <si>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</si>
  <si>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</si>
  <si>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</si>
  <si>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</si>
  <si>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</si>
  <si>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</si>
  <si>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</si>
  <si>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</si>
  <si>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</si>
  <si>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</si>
  <si>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</si>
  <si>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</si>
  <si>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</si>
  <si>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</si>
  <si>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</si>
  <si>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</si>
  <si>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</si>
  <si>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</si>
  <si>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</si>
  <si>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</si>
  <si>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</si>
  <si>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</si>
  <si>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</si>
  <si>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</si>
  <si>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</si>
  <si>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</si>
  <si>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</si>
  <si>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</si>
  <si>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</si>
  <si>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</si>
  <si>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</si>
  <si>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</si>
  <si>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</si>
  <si>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</si>
  <si>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</si>
  <si>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</si>
  <si>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</si>
  <si>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</si>
  <si>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</si>
  <si>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</si>
  <si>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</si>
  <si>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</si>
  <si>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</si>
  <si>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</si>
  <si>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</si>
  <si>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</si>
  <si>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</si>
  <si>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</si>
  <si>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</si>
  <si>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</si>
  <si>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</si>
  <si>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</si>
  <si>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</si>
  <si>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</si>
  <si>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</si>
  <si>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</si>
  <si>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</si>
  <si>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</si>
  <si>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</si>
  <si>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</si>
  <si>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</si>
  <si>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</si>
  <si>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</si>
  <si>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</si>
  <si>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</si>
  <si>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</si>
  <si>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</si>
  <si>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</si>
  <si>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</si>
  <si>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</si>
  <si>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</si>
  <si>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</si>
  <si>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</si>
  <si>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</si>
  <si>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</si>
  <si>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</si>
  <si>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</si>
  <si>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</si>
  <si>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</si>
  <si>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</si>
  <si>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</si>
  <si>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</si>
  <si>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</si>
  <si>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</si>
  <si>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</si>
  <si>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</si>
  <si>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</si>
  <si>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</si>
  <si>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</si>
  <si>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</si>
  <si>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</si>
  <si>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</si>
  <si>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</si>
  <si>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</si>
  <si>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</si>
  <si>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</si>
  <si>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</si>
  <si>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</si>
  <si>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</si>
  <si>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</si>
  <si>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</si>
  <si>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</si>
  <si>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</si>
  <si>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</si>
  <si>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</si>
  <si>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</si>
  <si>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</si>
  <si>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</si>
  <si>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</si>
  <si>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</si>
  <si>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</si>
  <si>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</si>
  <si>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</si>
  <si>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</si>
  <si>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</si>
  <si>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</si>
  <si>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</si>
  <si>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</si>
  <si>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</si>
  <si>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</si>
  <si>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</si>
  <si>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</si>
  <si>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</si>
  <si>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</si>
  <si>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</si>
  <si>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</si>
  <si>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</si>
  <si>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</si>
  <si>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</si>
  <si>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</si>
  <si>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</si>
  <si>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</si>
  <si>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</si>
  <si>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</si>
  <si>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</si>
  <si>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</si>
  <si>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</si>
  <si>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</si>
  <si>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</si>
  <si>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</si>
  <si>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</si>
  <si>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</si>
  <si>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</si>
  <si>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</si>
  <si>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</si>
  <si>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</si>
  <si>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</si>
  <si>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</si>
  <si>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</si>
  <si>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</si>
  <si>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</si>
  <si>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</si>
  <si>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</si>
  <si>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</si>
  <si>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</si>
  <si>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</si>
  <si>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</si>
  <si>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</si>
  <si>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</si>
  <si>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</si>
  <si>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</si>
  <si>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</si>
  <si>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</si>
  <si>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</si>
  <si>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</si>
  <si>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</si>
  <si>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</si>
  <si>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</si>
  <si>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</si>
  <si>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</si>
  <si>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</si>
  <si>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</si>
  <si>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</si>
  <si>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</si>
  <si>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</si>
  <si>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</si>
  <si>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</si>
  <si>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</si>
  <si>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</si>
  <si>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</si>
  <si>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</si>
  <si>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</si>
  <si>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</si>
  <si>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</si>
  <si>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</si>
  <si>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</si>
  <si>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</si>
  <si>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</si>
  <si>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</si>
  <si>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</si>
  <si>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</si>
  <si>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</si>
  <si>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</si>
  <si>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</si>
  <si>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</si>
  <si>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</si>
  <si>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</si>
  <si>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</si>
  <si>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</si>
  <si>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</si>
  <si>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</si>
  <si>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</si>
  <si>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</si>
  <si>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</si>
  <si>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</si>
  <si>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</si>
  <si>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</si>
  <si>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</si>
  <si>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</si>
  <si>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</si>
  <si>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</si>
  <si>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</si>
  <si>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</si>
  <si>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</si>
  <si>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</si>
  <si>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</si>
  <si>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</si>
  <si>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</si>
  <si>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</si>
  <si>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</si>
  <si>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</si>
  <si>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</si>
  <si>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</si>
  <si>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</si>
  <si>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</si>
  <si>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</si>
  <si>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</si>
  <si>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</si>
  <si>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</si>
  <si>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</si>
  <si>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</si>
  <si>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</si>
  <si>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</si>
  <si>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</si>
  <si>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</si>
  <si>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</si>
  <si>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</si>
  <si>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</si>
  <si>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</si>
  <si>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</si>
  <si>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</si>
  <si>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</si>
  <si>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</si>
  <si>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</si>
  <si>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</si>
  <si>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</si>
  <si>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</si>
  <si>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</si>
  <si>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</si>
  <si>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</si>
  <si>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</si>
  <si>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</si>
  <si>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</si>
  <si>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</si>
  <si>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</si>
  <si>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</si>
  <si>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</si>
  <si>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</si>
  <si>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</si>
  <si>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</si>
  <si>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</si>
  <si>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</si>
  <si>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</si>
  <si>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</si>
  <si>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</si>
  <si>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</si>
  <si>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</si>
  <si>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</si>
  <si>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</si>
  <si>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</si>
  <si>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</si>
  <si>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</si>
  <si>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</si>
  <si>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</si>
  <si>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</si>
  <si>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</si>
  <si>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</si>
  <si>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</si>
  <si>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</si>
  <si>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</si>
  <si>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</si>
  <si>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</si>
  <si>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</si>
  <si>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</si>
  <si>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</si>
  <si>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</si>
  <si>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</si>
  <si>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</si>
  <si>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</si>
  <si>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</si>
  <si>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</si>
  <si>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</si>
  <si>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</si>
  <si>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</si>
  <si>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</si>
  <si>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</si>
  <si>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</si>
  <si>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</si>
  <si>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</si>
  <si>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</si>
  <si>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</si>
  <si>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</si>
  <si>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</si>
  <si>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</si>
  <si>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</si>
  <si>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</si>
  <si>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</si>
  <si>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</si>
  <si>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</si>
  <si>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</si>
  <si>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</si>
  <si>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</si>
  <si>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</si>
  <si>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</si>
  <si>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</si>
  <si>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</si>
  <si>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</si>
  <si>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</si>
  <si>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</si>
  <si>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</si>
  <si>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</si>
  <si>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</si>
  <si>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</si>
  <si>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</si>
  <si>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</si>
  <si>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</si>
  <si>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</si>
  <si>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</si>
  <si>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</si>
  <si>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</si>
  <si>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</si>
  <si>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</si>
  <si>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</si>
  <si>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</si>
  <si>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</si>
  <si>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</si>
  <si>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</si>
  <si>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</si>
  <si>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</si>
  <si>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</si>
  <si>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</si>
  <si>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</si>
  <si>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</si>
  <si>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</si>
  <si>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</si>
  <si>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</si>
  <si>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</si>
  <si>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</si>
  <si>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</si>
  <si>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</si>
  <si>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</si>
  <si>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</si>
  <si>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</si>
  <si>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</si>
  <si>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</si>
  <si>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</si>
  <si>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</si>
  <si>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</si>
  <si>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</si>
  <si>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</si>
  <si>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</si>
  <si>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</si>
  <si>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</si>
  <si>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</si>
  <si>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</si>
  <si>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</si>
  <si>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</si>
  <si>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</si>
  <si>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</si>
  <si>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</si>
  <si>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</si>
  <si>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</si>
  <si>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</si>
  <si>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</si>
  <si>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</si>
  <si>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</si>
  <si>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</si>
  <si>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</si>
  <si>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</si>
  <si>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</si>
  <si>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</si>
  <si>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</si>
  <si>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</si>
  <si>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</si>
  <si>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</si>
  <si>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</si>
  <si>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</si>
  <si>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</si>
  <si>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</si>
  <si>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</si>
  <si>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</si>
  <si>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</si>
  <si>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</si>
  <si>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</si>
  <si>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</si>
  <si>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</si>
  <si>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</si>
  <si>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</si>
  <si>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</si>
  <si>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</si>
  <si>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</si>
  <si>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</si>
  <si>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</si>
  <si>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</si>
  <si>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</si>
  <si>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</si>
  <si>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</si>
  <si>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</si>
  <si>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</si>
  <si>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</si>
  <si>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</si>
  <si>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</si>
  <si>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</si>
  <si>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</si>
  <si>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</si>
  <si>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</si>
  <si>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</si>
  <si>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</si>
  <si>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</si>
  <si>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</si>
  <si>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</si>
  <si>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</si>
  <si>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</si>
  <si>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</si>
  <si>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</si>
  <si>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</si>
  <si>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</si>
  <si>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</si>
  <si>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</si>
  <si>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</si>
  <si>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</si>
  <si>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</si>
  <si>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</si>
  <si>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</si>
  <si>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</si>
  <si>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</si>
  <si>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</si>
  <si>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</si>
  <si>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</si>
  <si>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</si>
  <si>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</si>
  <si>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</si>
  <si>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</si>
  <si>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</si>
  <si>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</si>
  <si>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</si>
  <si>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</si>
  <si>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</si>
  <si>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</si>
  <si>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</si>
  <si>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</si>
  <si>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</si>
  <si>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</si>
  <si>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</si>
  <si>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</si>
  <si>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</si>
  <si>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</si>
  <si>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</si>
  <si>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</si>
  <si>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</si>
  <si>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</si>
  <si>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</si>
  <si>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</si>
  <si>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</si>
  <si>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</si>
  <si>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</si>
  <si>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</si>
  <si>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</si>
  <si>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</si>
  <si>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</si>
  <si>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</si>
  <si>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</si>
  <si>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</si>
  <si>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</si>
  <si>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</si>
  <si>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</si>
  <si>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</si>
  <si>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</si>
  <si>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</si>
  <si>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</si>
  <si>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</si>
  <si>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</si>
  <si>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</si>
  <si>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</si>
  <si>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</si>
  <si>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</si>
  <si>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</si>
  <si>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</si>
  <si>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</si>
  <si>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</si>
  <si>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</si>
  <si>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</si>
  <si>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</si>
  <si>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</si>
  <si>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</si>
  <si>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</si>
  <si>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</si>
  <si>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</si>
  <si>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</si>
  <si>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</si>
  <si>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</si>
  <si>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</si>
  <si>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</si>
  <si>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</si>
  <si>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</si>
  <si>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</si>
  <si>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</si>
  <si>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</si>
  <si>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</si>
  <si>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</si>
  <si>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</si>
  <si>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</si>
  <si>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</si>
  <si>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</si>
  <si>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</si>
  <si>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</si>
  <si>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</si>
  <si>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</si>
  <si>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</si>
  <si>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</si>
  <si>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</si>
  <si>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</si>
  <si>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</si>
  <si>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</si>
  <si>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</si>
  <si>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</si>
  <si>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</si>
  <si>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</si>
  <si>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</si>
  <si>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</si>
  <si>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</si>
  <si>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</si>
  <si>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</si>
  <si>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</si>
  <si>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</si>
  <si>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</si>
  <si>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</si>
  <si>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</si>
  <si>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</si>
  <si>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</si>
  <si>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</si>
  <si>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</si>
  <si>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</si>
  <si>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</si>
  <si>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</si>
  <si>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</si>
  <si>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</si>
  <si>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</si>
  <si>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</si>
  <si>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</si>
  <si>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</si>
  <si>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</si>
  <si>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</si>
  <si>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</si>
  <si>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</si>
  <si>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</si>
  <si>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</si>
  <si>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</si>
  <si>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</si>
  <si>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</si>
  <si>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</si>
  <si>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</si>
  <si>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</si>
  <si>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</si>
  <si>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</si>
  <si>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</si>
  <si>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</si>
  <si>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</si>
  <si>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</si>
  <si>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</si>
  <si>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</si>
  <si>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</si>
  <si>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</si>
  <si>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</si>
  <si>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</si>
  <si>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</si>
  <si>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</si>
  <si>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</si>
  <si>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</si>
  <si>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</si>
  <si>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</si>
  <si>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</si>
  <si>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</si>
  <si>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</si>
  <si>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</si>
  <si>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</si>
  <si>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</si>
  <si>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</si>
  <si>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</si>
  <si>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</si>
  <si>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</si>
  <si>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</si>
  <si>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</si>
  <si>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</si>
  <si>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</si>
  <si>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</si>
  <si>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</si>
  <si>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</si>
  <si>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</si>
  <si>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</si>
  <si>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</si>
  <si>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</si>
  <si>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</si>
  <si>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</si>
  <si>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</si>
  <si>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</si>
  <si>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</si>
  <si>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</si>
  <si>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</si>
  <si>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</si>
  <si>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</si>
  <si>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</si>
  <si>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</si>
  <si>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</si>
  <si>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</si>
  <si>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</si>
  <si>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</si>
  <si>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</si>
  <si>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</si>
  <si>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</si>
  <si>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</si>
  <si>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</si>
  <si>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</si>
  <si>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</si>
  <si>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</si>
  <si>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</si>
  <si>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</si>
  <si>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</si>
  <si>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</si>
  <si>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</si>
  <si>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</si>
  <si>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</si>
  <si>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</si>
  <si>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</si>
  <si>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</si>
  <si>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</si>
  <si>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</si>
  <si>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</si>
  <si>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</si>
  <si>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</si>
  <si>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</si>
  <si>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</si>
  <si>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</si>
  <si>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</si>
  <si>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</si>
  <si>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</si>
  <si>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</si>
  <si>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</si>
  <si>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</si>
  <si>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</si>
  <si>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</si>
  <si>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</si>
  <si>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</si>
  <si>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</si>
  <si>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</si>
  <si>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</si>
  <si>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</si>
  <si>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</si>
  <si>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</si>
  <si>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</si>
  <si>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</si>
  <si>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</si>
  <si>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</si>
  <si>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</si>
  <si>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</si>
  <si>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</si>
  <si>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</si>
  <si>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</si>
  <si>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</si>
  <si>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</si>
  <si>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</si>
  <si>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</si>
  <si>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</si>
  <si>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</si>
  <si>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</si>
  <si>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</si>
  <si>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</si>
  <si>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</si>
  <si>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</si>
  <si>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</si>
  <si>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</si>
  <si>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</si>
  <si>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</si>
  <si>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</si>
  <si>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</si>
  <si>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</si>
  <si>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</si>
  <si>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</si>
  <si>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</si>
  <si>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</si>
  <si>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</si>
  <si>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</si>
  <si>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</si>
  <si>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</si>
  <si>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</si>
  <si>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</si>
  <si>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</si>
  <si>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</si>
  <si>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</si>
  <si>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</si>
  <si>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</si>
  <si>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</si>
  <si>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</si>
  <si>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</si>
  <si>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</si>
  <si>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</si>
  <si>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</si>
  <si>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</si>
  <si>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</si>
  <si>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</si>
  <si>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</si>
  <si>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</si>
  <si>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</si>
  <si>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</si>
  <si>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</si>
  <si>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</si>
  <si>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</si>
  <si>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</si>
  <si>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</si>
  <si>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</si>
  <si>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</si>
  <si>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</si>
  <si>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</si>
  <si>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</si>
  <si>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</si>
  <si>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</si>
  <si>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</si>
  <si>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</si>
  <si>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</si>
  <si>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</si>
  <si>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</si>
  <si>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</si>
  <si>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</si>
  <si>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</si>
  <si>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</si>
  <si>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</si>
  <si>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</si>
  <si>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</si>
  <si>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</si>
  <si>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</si>
  <si>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</si>
  <si>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</si>
  <si>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</si>
  <si>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</si>
  <si>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</si>
  <si>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</si>
  <si>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</si>
  <si>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</si>
  <si>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</si>
  <si>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</si>
  <si>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</si>
  <si>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</si>
  <si>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</si>
  <si>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</si>
  <si>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</si>
  <si>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</si>
  <si>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</si>
  <si>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</si>
  <si>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</si>
  <si>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</si>
  <si>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</si>
  <si>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</si>
  <si>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</si>
  <si>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</si>
  <si>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</si>
  <si>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</si>
  <si>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</si>
  <si>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</si>
  <si>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</si>
  <si>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</si>
  <si>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</si>
  <si>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</si>
  <si>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</si>
  <si>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</si>
  <si>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</si>
  <si>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</si>
  <si>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</si>
  <si>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</si>
  <si>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</si>
  <si>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</si>
  <si>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</si>
  <si>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</si>
  <si>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</si>
  <si>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</si>
  <si>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</si>
  <si>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</si>
  <si>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</si>
  <si>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</si>
  <si>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</si>
  <si>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</si>
  <si>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</si>
  <si>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</si>
  <si>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</si>
  <si>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</si>
  <si>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</si>
  <si>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</si>
  <si>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</si>
  <si>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</si>
  <si>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</si>
  <si>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</si>
  <si>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</si>
  <si>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</si>
  <si>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</si>
  <si>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</si>
  <si>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</si>
  <si>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</si>
  <si>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</si>
  <si>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</si>
  <si>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</si>
  <si>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</si>
  <si>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</si>
  <si>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</si>
  <si>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</si>
  <si>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</si>
  <si>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</si>
  <si>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</si>
  <si>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</si>
  <si>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</si>
  <si>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</si>
  <si>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</si>
  <si>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</si>
  <si>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</si>
  <si>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</si>
  <si>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</si>
  <si>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</si>
  <si>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</si>
  <si>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</si>
  <si>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</si>
  <si>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</si>
  <si>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</si>
  <si>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</si>
  <si>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</si>
  <si>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</si>
  <si>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</si>
  <si>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</si>
  <si>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</si>
  <si>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</si>
  <si>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</si>
  <si>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</si>
  <si>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</si>
  <si>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</si>
  <si>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</si>
  <si>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</si>
  <si>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</si>
  <si>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</si>
  <si>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</si>
  <si>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</si>
  <si>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</si>
  <si>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</si>
  <si>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</si>
  <si>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</si>
  <si>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</si>
  <si>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</si>
  <si>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</si>
  <si>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</si>
  <si>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</si>
  <si>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</si>
  <si>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</si>
  <si>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</si>
  <si>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</si>
  <si>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</si>
  <si>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</si>
  <si>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</si>
  <si>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</si>
  <si>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</si>
  <si>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</si>
  <si>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</si>
  <si>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</si>
  <si>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</si>
  <si>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</si>
  <si>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</si>
  <si>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</si>
  <si>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</si>
  <si>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</si>
  <si>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</si>
  <si>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</si>
  <si>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</si>
  <si>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</si>
  <si>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</si>
  <si>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</si>
  <si>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</si>
  <si>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</si>
  <si>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</si>
  <si>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</si>
  <si>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</si>
  <si>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</si>
  <si>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</si>
  <si>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</si>
  <si>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</si>
  <si>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</si>
  <si>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</si>
  <si>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</si>
  <si>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</si>
  <si>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</si>
  <si>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</si>
  <si>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</si>
  <si>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</si>
  <si>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</si>
  <si>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</si>
  <si>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</si>
  <si>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</si>
  <si>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</si>
  <si>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</si>
  <si>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</si>
  <si>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</si>
  <si>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</si>
  <si>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</si>
  <si>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</si>
  <si>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</si>
  <si>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</si>
  <si>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</si>
  <si>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</si>
  <si>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</si>
  <si>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</si>
  <si>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</si>
  <si>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</si>
  <si>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</si>
  <si>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</si>
  <si>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</si>
  <si>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</si>
  <si>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</si>
  <si>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</si>
  <si>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</si>
  <si>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</si>
  <si>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</si>
  <si>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</si>
  <si>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</si>
  <si>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</si>
  <si>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</si>
  <si>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</si>
  <si>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</si>
  <si>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</si>
  <si>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</si>
  <si>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</si>
  <si>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</si>
  <si>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</si>
  <si>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</si>
  <si>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</si>
  <si>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</si>
  <si>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</si>
  <si>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</si>
  <si>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</si>
  <si>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</si>
  <si>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</si>
  <si>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</si>
  <si>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</si>
  <si>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</si>
  <si>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</si>
  <si>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</si>
  <si>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</si>
  <si>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</si>
  <si>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</si>
  <si>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</si>
  <si>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</si>
  <si>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</si>
  <si>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</si>
  <si>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</si>
  <si>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</si>
  <si>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</si>
  <si>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</si>
  <si>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</si>
  <si>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</si>
  <si>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</si>
  <si>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</si>
  <si>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</si>
  <si>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</si>
  <si>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</si>
  <si>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</si>
  <si>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</si>
  <si>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</si>
  <si>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</si>
  <si>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</si>
  <si>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</si>
  <si>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</si>
  <si>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</si>
  <si>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</si>
  <si>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</si>
  <si>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</si>
  <si>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</si>
  <si>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</si>
  <si>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</si>
  <si>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</si>
  <si>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</si>
  <si>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</si>
  <si>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</si>
  <si>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</si>
  <si>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</si>
  <si>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</si>
  <si>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</si>
  <si>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</si>
  <si>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</si>
  <si>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</si>
  <si>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</si>
  <si>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</si>
  <si>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</si>
  <si>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</si>
  <si>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</si>
  <si>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</si>
  <si>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</si>
  <si>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</si>
  <si>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</si>
  <si>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</si>
  <si>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</si>
  <si>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</si>
  <si>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</si>
  <si>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</si>
  <si>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</si>
  <si>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</si>
  <si>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</si>
  <si>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</si>
  <si>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</si>
  <si>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</si>
  <si>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</si>
  <si>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</si>
  <si>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</si>
  <si>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</si>
  <si>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</si>
  <si>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</si>
  <si>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</si>
  <si>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</si>
  <si>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</si>
  <si>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</si>
  <si>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</si>
  <si>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</si>
  <si>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</si>
  <si>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</si>
  <si>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</si>
  <si>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</si>
  <si>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</si>
  <si>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</si>
  <si>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</si>
  <si>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</si>
  <si>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</si>
  <si>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</si>
  <si>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</si>
  <si>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</si>
  <si>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</si>
  <si>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</si>
  <si>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</si>
  <si>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</si>
  <si>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</si>
  <si>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</si>
  <si>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</si>
  <si>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</si>
  <si>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</si>
  <si>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</si>
  <si>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</si>
  <si>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</si>
  <si>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</si>
  <si>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</si>
  <si>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</si>
  <si>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</si>
  <si>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</si>
  <si>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</si>
  <si>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</si>
  <si>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</si>
  <si>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</si>
  <si>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</si>
  <si>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</si>
  <si>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</si>
  <si>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</si>
  <si>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</si>
  <si>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</si>
  <si>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</si>
  <si>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</si>
  <si>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</si>
  <si>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</si>
  <si>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</si>
  <si>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</si>
  <si>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</si>
  <si>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</si>
  <si>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</si>
  <si>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</si>
  <si>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</si>
  <si>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</si>
  <si>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</si>
  <si>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</si>
  <si>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</si>
  <si>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</si>
  <si>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</si>
  <si>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</si>
  <si>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</si>
  <si>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</si>
  <si>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</si>
  <si>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</si>
  <si>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</si>
  <si>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</si>
  <si>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</si>
  <si>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</si>
  <si>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</si>
  <si>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</si>
  <si>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</si>
  <si>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</si>
  <si>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</si>
  <si>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</si>
  <si>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</si>
  <si>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</si>
  <si>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</si>
  <si>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</si>
  <si>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</si>
  <si>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</si>
  <si>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</si>
  <si>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</si>
  <si>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</si>
  <si>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</si>
  <si>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</si>
  <si>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</si>
  <si>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</si>
  <si>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</si>
  <si>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</si>
  <si>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</si>
  <si>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</si>
  <si>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</si>
  <si>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</si>
  <si>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</si>
  <si>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</si>
  <si>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</si>
  <si>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</si>
  <si>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</si>
  <si>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</si>
  <si>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</si>
  <si>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</si>
  <si>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</si>
  <si>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</si>
  <si>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</si>
  <si>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</si>
  <si>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</si>
  <si>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</si>
  <si>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</si>
  <si>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</si>
  <si>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</si>
  <si>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</si>
  <si>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</si>
  <si>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</si>
  <si>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</si>
  <si>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</si>
  <si>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</si>
  <si>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</si>
  <si>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</si>
  <si>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</si>
  <si>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</si>
  <si>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</si>
  <si>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</si>
  <si>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</si>
  <si>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</si>
  <si>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</si>
  <si>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</si>
  <si>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</si>
  <si>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</si>
  <si>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</si>
  <si>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</si>
  <si>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</si>
  <si>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</si>
  <si>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</si>
  <si>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</si>
  <si>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</si>
  <si>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</si>
  <si>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</si>
  <si>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</si>
  <si>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</si>
  <si>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</si>
  <si>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</si>
  <si>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</si>
  <si>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</si>
  <si>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</si>
  <si>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</si>
  <si>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</si>
  <si>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</si>
  <si>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</si>
  <si>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</si>
  <si>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</si>
  <si>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</si>
  <si>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</si>
  <si>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</si>
  <si>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</si>
  <si>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</si>
  <si>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</si>
  <si>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</si>
  <si>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</si>
  <si>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</si>
  <si>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</si>
  <si>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</si>
  <si>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</si>
  <si>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</si>
  <si>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</si>
  <si>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</si>
  <si>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</si>
  <si>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</si>
  <si>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</si>
  <si>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</si>
  <si>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</si>
  <si>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</si>
  <si>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</si>
  <si>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</si>
  <si>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</si>
  <si>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</si>
  <si>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</si>
  <si>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</si>
  <si>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</si>
  <si>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</si>
  <si>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</si>
  <si>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</si>
  <si>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</si>
  <si>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</si>
  <si>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</si>
  <si>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</si>
  <si>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</si>
  <si>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</si>
  <si>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</si>
  <si>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</si>
  <si>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</si>
  <si>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</si>
  <si>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</si>
  <si>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</si>
  <si>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</si>
  <si>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</si>
  <si>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</si>
  <si>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</si>
  <si>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</si>
  <si>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</si>
  <si>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</si>
  <si>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</si>
  <si>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</si>
  <si>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</si>
  <si>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</si>
  <si>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</si>
  <si>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</si>
  <si>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</si>
  <si>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</si>
  <si>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</si>
  <si>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</si>
  <si>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</si>
  <si>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</si>
  <si>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</si>
  <si>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</si>
  <si>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</si>
  <si>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</si>
  <si>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</si>
  <si>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</si>
  <si>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</si>
  <si>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</si>
  <si>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</si>
  <si>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</si>
  <si>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</si>
  <si>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</si>
  <si>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</si>
  <si>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</si>
  <si>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</si>
  <si>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</si>
  <si>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</si>
  <si>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</si>
  <si>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</si>
  <si>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</si>
  <si>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</si>
  <si>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</si>
  <si>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</si>
  <si>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</si>
  <si>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</si>
  <si>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</si>
  <si>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</si>
  <si>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</si>
  <si>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</si>
  <si>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</si>
  <si>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</si>
  <si>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</si>
  <si>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</si>
  <si>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</si>
  <si>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</si>
  <si>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</si>
  <si>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</si>
  <si>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</si>
  <si>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</si>
  <si>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</si>
  <si>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</si>
  <si>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</si>
  <si>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</si>
  <si>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</si>
  <si>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</si>
  <si>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</si>
  <si>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</si>
  <si>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</si>
  <si>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</si>
  <si>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</si>
  <si>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</si>
  <si>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</si>
  <si>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</si>
  <si>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</si>
  <si>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</si>
  <si>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</si>
  <si>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</si>
  <si>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</si>
  <si>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</si>
  <si>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</si>
  <si>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</si>
  <si>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</si>
  <si>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</si>
  <si>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</si>
  <si>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</si>
  <si>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</si>
  <si>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</si>
  <si>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</si>
  <si>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</si>
  <si>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</si>
  <si>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</si>
  <si>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</si>
  <si>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</si>
  <si>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</si>
  <si>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</si>
  <si>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</si>
  <si>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</si>
  <si>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</si>
  <si>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</si>
  <si>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</si>
  <si>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</si>
  <si>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</si>
  <si>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</si>
  <si>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</si>
  <si>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</si>
  <si>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</si>
  <si>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</si>
  <si>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</si>
  <si>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</si>
  <si>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</si>
  <si>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</si>
  <si>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</si>
  <si>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</si>
  <si>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</si>
  <si>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</si>
  <si>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</si>
  <si>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</si>
  <si>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</si>
  <si>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</si>
  <si>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</si>
  <si>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</si>
  <si>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</si>
  <si>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</si>
  <si>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</si>
  <si>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</si>
  <si>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</si>
  <si>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</si>
  <si>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</si>
  <si>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</si>
  <si>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</si>
  <si>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</si>
  <si>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</si>
  <si>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</si>
  <si>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</si>
  <si>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</si>
  <si>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</si>
  <si>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</si>
  <si>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</si>
  <si>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</si>
  <si>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</si>
  <si>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</si>
  <si>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</si>
  <si>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</si>
  <si>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</si>
  <si>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</si>
  <si>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</si>
  <si>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</si>
  <si>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</si>
  <si>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</si>
  <si>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</si>
  <si>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</si>
  <si>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</si>
  <si>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</si>
  <si>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</si>
  <si>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</si>
  <si>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</si>
  <si>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</si>
  <si>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</si>
  <si>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</si>
  <si>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</si>
  <si>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</si>
  <si>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</si>
  <si>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</si>
  <si>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</si>
  <si>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</si>
  <si>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</si>
  <si>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</si>
  <si>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</si>
  <si>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</si>
  <si>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</si>
  <si>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</si>
  <si>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</si>
  <si>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</si>
  <si>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</si>
  <si>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</si>
  <si>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</si>
  <si>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</si>
  <si>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</si>
  <si>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</si>
  <si>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</si>
  <si>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</si>
  <si>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</si>
  <si>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</si>
  <si>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</si>
  <si>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</si>
  <si>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</si>
  <si>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</si>
  <si>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</si>
  <si>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</si>
  <si>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</si>
  <si>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</si>
  <si>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</si>
  <si>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</si>
  <si>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</si>
  <si>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</si>
  <si>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</si>
  <si>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</si>
  <si>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</si>
  <si>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</si>
  <si>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</si>
  <si>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</si>
  <si>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</si>
  <si>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</si>
  <si>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</si>
  <si>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</si>
  <si>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</si>
  <si>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</si>
  <si>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</si>
  <si>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</si>
  <si>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</si>
  <si>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</si>
  <si>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</si>
  <si>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</si>
  <si>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</si>
  <si>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</si>
  <si>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</si>
  <si>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</si>
  <si>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</si>
  <si>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</si>
  <si>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</si>
  <si>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</si>
  <si>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</si>
  <si>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</si>
  <si>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</si>
  <si>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</si>
  <si>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</si>
  <si>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</si>
  <si>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</si>
  <si>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</si>
  <si>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</si>
  <si>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</si>
  <si>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</si>
  <si>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</si>
  <si>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</si>
  <si>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</si>
  <si>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</si>
  <si>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</si>
  <si>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</si>
  <si>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</si>
  <si>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</si>
  <si>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</si>
  <si>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</si>
  <si>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</si>
  <si>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</si>
  <si>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</si>
  <si>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</si>
  <si>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</si>
  <si>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</si>
  <si>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</si>
  <si>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</si>
  <si>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</si>
  <si>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</si>
  <si>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</si>
  <si>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</si>
  <si>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</si>
  <si>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</si>
  <si>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</si>
  <si>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</si>
  <si>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</si>
  <si>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</si>
  <si>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</si>
  <si>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</si>
  <si>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</si>
  <si>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</si>
  <si>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</si>
  <si>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</si>
  <si>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</si>
  <si>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</si>
  <si>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</si>
  <si>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</si>
  <si>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</si>
  <si>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</si>
  <si>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</si>
  <si>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</si>
  <si>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</si>
  <si>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</si>
  <si>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</si>
  <si>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</si>
  <si>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</si>
  <si>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</si>
  <si>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</si>
  <si>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</si>
  <si>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</si>
  <si>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</si>
  <si>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</si>
  <si>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</si>
  <si>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</si>
  <si>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</si>
  <si>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</si>
  <si>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</si>
  <si>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</si>
  <si>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</si>
  <si>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</si>
  <si>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</si>
  <si>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</si>
  <si>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</si>
  <si>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</si>
  <si>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</si>
  <si>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</si>
  <si>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</si>
  <si>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</si>
  <si>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</si>
  <si>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</si>
  <si>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</si>
  <si>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</si>
  <si>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</si>
  <si>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</si>
  <si>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</si>
  <si>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</si>
  <si>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</si>
  <si>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</si>
  <si>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</si>
  <si>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</si>
  <si>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</si>
  <si>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</si>
  <si>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</si>
  <si>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</si>
  <si>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</si>
  <si>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</si>
  <si>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</si>
  <si>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</si>
  <si>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</si>
  <si>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</si>
  <si>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</si>
  <si>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</si>
  <si>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</si>
  <si>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</si>
  <si>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</si>
  <si>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</si>
  <si>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</si>
  <si>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</si>
  <si>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</si>
  <si>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</si>
  <si>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</si>
  <si>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</si>
  <si>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</si>
  <si>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</si>
  <si>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</si>
  <si>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</si>
  <si>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</si>
  <si>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</si>
  <si>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</si>
  <si>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</si>
  <si>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</si>
  <si>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</si>
  <si>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</si>
  <si>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</si>
  <si>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</si>
  <si>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</si>
  <si>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</si>
  <si>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</si>
  <si>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</si>
  <si>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</si>
  <si>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</si>
  <si>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</si>
  <si>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</si>
  <si>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</si>
  <si>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</si>
  <si>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</si>
  <si>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</si>
  <si>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</si>
  <si>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</si>
  <si>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</si>
  <si>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</si>
  <si>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</si>
  <si>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</si>
  <si>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</si>
  <si>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</si>
  <si>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</si>
  <si>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</si>
  <si>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</si>
  <si>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</si>
  <si>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</si>
  <si>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</si>
  <si>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</si>
  <si>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</si>
  <si>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</si>
  <si>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</si>
  <si>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</si>
  <si>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</si>
  <si>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</si>
  <si>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</si>
  <si>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</si>
  <si>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</si>
  <si>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</si>
  <si>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</si>
  <si>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</si>
  <si>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</si>
  <si>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</si>
  <si>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</si>
  <si>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</si>
  <si>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</si>
  <si>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</si>
  <si>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</si>
  <si>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</si>
  <si>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</si>
  <si>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</si>
  <si>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</si>
  <si>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</si>
  <si>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</si>
  <si>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</si>
  <si>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</si>
  <si>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</si>
  <si>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</si>
  <si>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</si>
  <si>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</si>
  <si>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</si>
  <si>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</si>
  <si>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</si>
  <si>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</si>
  <si>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</si>
  <si>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</si>
  <si>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</si>
  <si>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</si>
  <si>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</si>
  <si>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</si>
  <si>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</si>
  <si>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</si>
  <si>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</si>
  <si>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</si>
  <si>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</si>
  <si>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</si>
  <si>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</si>
  <si>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</si>
  <si>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</si>
  <si>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</si>
  <si>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</si>
  <si>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</si>
  <si>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</si>
  <si>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</si>
  <si>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</si>
  <si>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</si>
  <si>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</si>
  <si>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</si>
  <si>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</si>
  <si>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</si>
  <si>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</si>
  <si>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</si>
  <si>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</si>
  <si>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</si>
  <si>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</si>
  <si>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</si>
  <si>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</si>
  <si>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</si>
  <si>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</si>
  <si>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</si>
  <si>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</si>
  <si>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</si>
  <si>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</si>
  <si>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</si>
  <si>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</si>
  <si>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</si>
  <si>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</si>
  <si>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</si>
  <si>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</si>
  <si>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</si>
  <si>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</si>
  <si>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</si>
  <si>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</si>
  <si>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</si>
  <si>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</si>
  <si>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</si>
  <si>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</si>
  <si>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</si>
  <si>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</si>
  <si>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</si>
  <si>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</si>
  <si>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</si>
  <si>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</si>
  <si>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</si>
  <si>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</si>
  <si>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</si>
  <si>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</si>
  <si>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</si>
  <si>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</si>
  <si>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</si>
  <si>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</si>
  <si>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</si>
  <si>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</si>
  <si>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</si>
  <si>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</si>
  <si>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</si>
  <si>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</si>
  <si>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</si>
  <si>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</si>
  <si>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</si>
  <si>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</si>
  <si>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</si>
  <si>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</si>
  <si>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</si>
  <si>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</si>
  <si>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</si>
  <si>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</si>
  <si>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</si>
  <si>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</si>
  <si>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</si>
  <si>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</si>
  <si>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</si>
  <si>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</si>
  <si>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</si>
  <si>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</si>
  <si>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</si>
  <si>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</si>
  <si>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</si>
  <si>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</si>
  <si>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</si>
  <si>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</si>
  <si>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</si>
  <si>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</si>
  <si>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</si>
  <si>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</si>
  <si>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</si>
  <si>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</si>
  <si>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</si>
  <si>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</si>
  <si>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</si>
  <si>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</si>
  <si>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</si>
  <si>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</si>
  <si>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</si>
  <si>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</si>
  <si>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</si>
  <si>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</si>
  <si>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</si>
  <si>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</si>
  <si>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</si>
  <si>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</si>
  <si>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</si>
  <si>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</si>
  <si>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</si>
  <si>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</si>
  <si>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</si>
  <si>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</si>
  <si>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</si>
  <si>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</si>
  <si>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</si>
  <si>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</si>
  <si>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</si>
  <si>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</si>
  <si>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</si>
  <si>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</si>
  <si>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</si>
  <si>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</si>
  <si>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</si>
  <si>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</si>
  <si>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</si>
  <si>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</si>
  <si>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</si>
  <si>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</si>
  <si>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</si>
  <si>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</si>
  <si>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</si>
  <si>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</si>
  <si>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</si>
  <si>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</si>
  <si>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</si>
  <si>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</si>
  <si>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</si>
  <si>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</si>
  <si>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</si>
  <si>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</si>
  <si>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</si>
  <si>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</si>
  <si>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</si>
  <si>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</si>
  <si>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</si>
  <si>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</si>
  <si>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</si>
  <si>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</si>
  <si>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</si>
  <si>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</si>
  <si>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</si>
  <si>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</si>
  <si>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</si>
  <si>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</si>
  <si>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</si>
  <si>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</si>
  <si>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</si>
  <si>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</si>
  <si>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</si>
  <si>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</si>
  <si>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</si>
  <si>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</si>
  <si>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</si>
  <si>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</si>
  <si>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</si>
  <si>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</si>
  <si>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</si>
  <si>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</si>
  <si>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</si>
  <si>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</si>
  <si>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</si>
  <si>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</si>
  <si>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</si>
  <si>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</si>
  <si>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</si>
  <si>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</si>
  <si>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</si>
  <si>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</si>
  <si>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</si>
  <si>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</si>
  <si>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</si>
  <si>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</si>
  <si>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</si>
  <si>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</si>
  <si>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</si>
  <si>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</si>
  <si>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</si>
  <si>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</si>
  <si>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</si>
  <si>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</si>
  <si>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</si>
  <si>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</si>
  <si>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</si>
  <si>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</si>
  <si>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</si>
  <si>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</si>
  <si>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</si>
  <si>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</si>
  <si>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</si>
  <si>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</si>
  <si>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</si>
  <si>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</si>
  <si>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</si>
  <si>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</si>
  <si>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</si>
  <si>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</si>
  <si>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</si>
  <si>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</si>
  <si>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</si>
  <si>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</si>
  <si>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</si>
  <si>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</si>
  <si>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</si>
  <si>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</si>
  <si>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</si>
  <si>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</si>
  <si>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</si>
  <si>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</si>
  <si>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</si>
  <si>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</si>
  <si>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</si>
  <si>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</si>
  <si>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</si>
  <si>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</si>
  <si>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</si>
  <si>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</si>
  <si>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</si>
  <si>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</si>
  <si>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</si>
  <si>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</si>
  <si>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</si>
  <si>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</si>
  <si>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</si>
  <si>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</si>
  <si>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</si>
  <si>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</si>
  <si>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</si>
  <si>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</si>
  <si>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</si>
  <si>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</si>
  <si>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</si>
  <si>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</si>
  <si>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</si>
  <si>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</si>
  <si>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</si>
  <si>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</si>
  <si>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</si>
  <si>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</si>
  <si>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</si>
  <si>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</si>
  <si>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</si>
  <si>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</si>
  <si>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</si>
  <si>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</si>
  <si>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</si>
  <si>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</si>
  <si>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</si>
  <si>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</si>
  <si>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</si>
  <si>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</si>
  <si>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</si>
  <si>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</si>
  <si>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</si>
  <si>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</si>
  <si>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</si>
  <si>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</si>
  <si>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</si>
  <si>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</si>
  <si>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</si>
  <si>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</si>
  <si>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</si>
  <si>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</si>
  <si>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</si>
  <si>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</si>
  <si>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</si>
  <si>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</si>
  <si>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</si>
  <si>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</si>
  <si>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</si>
  <si>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</si>
  <si>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</si>
  <si>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</si>
  <si>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</si>
  <si>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</si>
  <si>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</si>
  <si>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</si>
  <si>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</si>
  <si>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</si>
  <si>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</si>
  <si>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</si>
  <si>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</si>
  <si>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</si>
  <si>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</si>
  <si>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</si>
  <si>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</si>
  <si>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</si>
  <si>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</si>
  <si>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</si>
  <si>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</si>
  <si>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</si>
  <si>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</si>
  <si>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</si>
  <si>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</si>
  <si>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</si>
  <si>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</si>
  <si>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</si>
  <si>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</si>
  <si>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</si>
  <si>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</si>
  <si>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</si>
  <si>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</si>
  <si>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</si>
  <si>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</si>
  <si>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</si>
  <si>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</si>
  <si>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</si>
  <si>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</si>
  <si>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</si>
  <si>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</si>
  <si>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</si>
  <si>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</si>
  <si>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</si>
  <si>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</si>
  <si>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</si>
  <si>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</si>
  <si>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</si>
  <si>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</si>
  <si>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</si>
  <si>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</si>
  <si>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</si>
  <si>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</si>
  <si>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</si>
  <si>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</si>
  <si>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</si>
  <si>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</si>
  <si>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</si>
  <si>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</si>
  <si>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</si>
  <si>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</si>
  <si>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</si>
  <si>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</si>
  <si>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</si>
  <si>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</si>
  <si>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</si>
  <si>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</si>
  <si>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</si>
  <si>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</si>
  <si>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</si>
  <si>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</si>
  <si>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</si>
  <si>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</si>
  <si>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</si>
  <si>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</si>
  <si>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</si>
  <si>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</si>
  <si>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</si>
  <si>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</si>
  <si>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</si>
  <si>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</si>
  <si>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</si>
  <si>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</si>
  <si>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</si>
  <si>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</si>
  <si>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</si>
  <si>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</si>
  <si>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</si>
  <si>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</si>
  <si>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</si>
  <si>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</si>
  <si>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</si>
  <si>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</si>
  <si>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</si>
  <si>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</si>
  <si>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</si>
  <si>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</si>
  <si>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</si>
  <si>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</si>
  <si>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</si>
  <si>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</si>
  <si>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</si>
  <si>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</si>
  <si>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</si>
  <si>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</si>
  <si>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</si>
  <si>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</si>
  <si>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</si>
  <si>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</si>
  <si>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</si>
  <si>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</si>
  <si>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</si>
  <si>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</si>
  <si>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</si>
  <si>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</si>
  <si>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</si>
  <si>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</si>
  <si>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</si>
  <si>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</si>
  <si>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</si>
  <si>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</si>
  <si>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</si>
  <si>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</si>
  <si>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</si>
  <si>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</si>
  <si>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</si>
  <si>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</si>
  <si>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</si>
  <si>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</si>
  <si>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</si>
  <si>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</si>
  <si>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</si>
  <si>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</si>
  <si>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</si>
  <si>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</si>
  <si>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</si>
  <si>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</si>
  <si>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</si>
  <si>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</si>
  <si>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</si>
  <si>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</si>
  <si>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</si>
  <si>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</si>
  <si>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</si>
  <si>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</si>
  <si>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</si>
  <si>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</si>
  <si>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</si>
  <si>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</si>
  <si>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</si>
  <si>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</si>
  <si>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</si>
  <si>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</si>
  <si>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</si>
  <si>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</si>
  <si>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</si>
  <si>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</si>
  <si>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</si>
  <si>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</si>
  <si>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</si>
  <si>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</si>
  <si>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</si>
  <si>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</si>
  <si>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</si>
  <si>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</si>
  <si>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</si>
  <si>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</si>
  <si>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</si>
  <si>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</si>
  <si>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</si>
  <si>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</si>
  <si>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</si>
  <si>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</si>
  <si>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</si>
  <si>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</si>
  <si>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</si>
  <si>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</si>
  <si>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</si>
  <si>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</si>
  <si>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</si>
  <si>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</si>
  <si>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</si>
  <si>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</si>
  <si>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</si>
  <si>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</si>
  <si>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</si>
  <si>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</si>
  <si>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</si>
  <si>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</si>
  <si>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</si>
  <si>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</si>
  <si>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</si>
  <si>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</si>
  <si>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</si>
  <si>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</si>
  <si>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</si>
  <si>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</si>
  <si>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</si>
  <si>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</si>
  <si>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</si>
  <si>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</si>
  <si>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</si>
  <si>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</si>
  <si>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</si>
  <si>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</si>
  <si>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</si>
  <si>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</si>
  <si>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</si>
  <si>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</si>
  <si>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</si>
  <si>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</si>
  <si>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</si>
  <si>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</si>
  <si>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</si>
  <si>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</si>
  <si>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</si>
  <si>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</si>
  <si>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</si>
  <si>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</si>
  <si>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</si>
  <si>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</si>
  <si>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</si>
  <si>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</si>
  <si>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</si>
  <si>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</si>
  <si>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</si>
  <si>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</si>
  <si>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</si>
  <si>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</si>
  <si>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</si>
  <si>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</si>
  <si>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</si>
  <si>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</si>
  <si>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</si>
  <si>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</si>
  <si>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</si>
  <si>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</si>
  <si>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</si>
  <si>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</si>
  <si>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</si>
  <si>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</si>
  <si>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</si>
  <si>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</si>
  <si>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</si>
  <si>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</si>
  <si>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</si>
  <si>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</si>
  <si>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</si>
  <si>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</si>
  <si>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</si>
  <si>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</si>
  <si>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</si>
  <si>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</si>
  <si>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</si>
  <si>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</si>
  <si>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</si>
  <si>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</si>
  <si>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</si>
  <si>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</si>
  <si>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</si>
  <si>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</si>
  <si>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</si>
  <si>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</si>
  <si>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</si>
  <si>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</si>
  <si>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</si>
  <si>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</si>
  <si>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</si>
  <si>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</si>
  <si>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</si>
  <si>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</si>
  <si>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</si>
  <si>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</si>
  <si>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</si>
  <si>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</si>
  <si>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</si>
  <si>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</si>
  <si>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</si>
  <si>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</si>
  <si>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</si>
  <si>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</si>
  <si>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</si>
  <si>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</si>
  <si>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</si>
  <si>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</si>
  <si>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</si>
  <si>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</si>
  <si>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</si>
  <si>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</si>
  <si>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</si>
  <si>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</si>
  <si>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</si>
  <si>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</si>
  <si>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</si>
  <si>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</si>
  <si>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</si>
  <si>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</si>
  <si>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</si>
  <si>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</si>
  <si>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</si>
  <si>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</si>
  <si>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</si>
  <si>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</si>
  <si>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</si>
  <si>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</si>
  <si>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</si>
  <si>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</si>
  <si>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</si>
  <si>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</si>
  <si>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</si>
  <si>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</si>
  <si>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</si>
  <si>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</si>
  <si>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</si>
  <si>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</si>
  <si>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</si>
  <si>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</si>
  <si>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</si>
  <si>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</si>
  <si>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</si>
  <si>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</si>
  <si>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</si>
  <si>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</si>
  <si>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</si>
  <si>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</si>
  <si>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</si>
  <si>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</si>
  <si>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</si>
  <si>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</si>
  <si>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</si>
  <si>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</si>
  <si>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</si>
  <si>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</si>
  <si>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</si>
  <si>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</si>
  <si>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</si>
  <si>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</si>
  <si>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</si>
  <si>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</si>
  <si>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</si>
  <si>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</si>
  <si>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</si>
  <si>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</si>
  <si>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</si>
  <si>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</si>
  <si>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</si>
  <si>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</si>
  <si>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</si>
  <si>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</si>
  <si>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</si>
  <si>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</si>
  <si>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</si>
  <si>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</si>
  <si>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</si>
  <si>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</si>
  <si>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</si>
  <si>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</si>
  <si>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</si>
  <si>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</si>
  <si>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</si>
  <si>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</si>
  <si>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</si>
  <si>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</si>
  <si>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</si>
  <si>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</si>
  <si>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</si>
  <si>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</si>
  <si>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</si>
  <si>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</si>
  <si>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</si>
  <si>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</si>
  <si>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</si>
  <si>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</si>
  <si>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</si>
  <si>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</si>
  <si>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</si>
  <si>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</si>
  <si>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</si>
  <si>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</si>
  <si>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</si>
  <si>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</si>
  <si>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</si>
  <si>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</si>
  <si>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</si>
  <si>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</si>
  <si>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</si>
  <si>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</si>
  <si>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</si>
  <si>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</si>
  <si>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</si>
  <si>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</si>
  <si>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</si>
  <si>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</si>
  <si>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</si>
  <si>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</si>
  <si>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</si>
  <si>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</si>
  <si>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</si>
  <si>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</si>
  <si>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</si>
  <si>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</si>
  <si>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</si>
  <si>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</si>
  <si>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</si>
  <si>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</si>
  <si>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</si>
  <si>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</si>
  <si>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</si>
  <si>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</si>
  <si>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</si>
  <si>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</si>
  <si>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</si>
  <si>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</si>
  <si>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</si>
  <si>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</si>
  <si>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</si>
  <si>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</si>
  <si>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</si>
  <si>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</si>
  <si>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</si>
  <si>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</si>
  <si>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</si>
  <si>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</si>
  <si>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</si>
  <si>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</si>
  <si>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</si>
  <si>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</si>
  <si>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</si>
  <si>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</si>
  <si>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</si>
  <si>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</si>
  <si>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</si>
  <si>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</si>
  <si>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</si>
  <si>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</si>
  <si>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</si>
  <si>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</si>
  <si>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</si>
  <si>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</si>
  <si>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</si>
  <si>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</si>
  <si>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</si>
  <si>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</si>
  <si>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</si>
  <si>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</si>
  <si>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</si>
  <si>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</si>
  <si>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</si>
  <si>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</si>
  <si>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</si>
  <si>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</si>
  <si>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</si>
  <si>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</si>
  <si>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</si>
  <si>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</si>
  <si>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</si>
  <si>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</si>
  <si>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</si>
  <si>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</si>
  <si>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</si>
  <si>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</si>
  <si>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</si>
  <si>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</si>
  <si>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</si>
  <si>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</si>
  <si>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</si>
  <si>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</si>
  <si>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</si>
  <si>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</si>
  <si>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</si>
  <si>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</si>
  <si>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</si>
  <si>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</si>
  <si>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</si>
  <si>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</si>
  <si>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</si>
  <si>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</si>
  <si>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</si>
  <si>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</si>
  <si>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</si>
  <si>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</si>
  <si>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</si>
  <si>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</si>
  <si>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</si>
  <si>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</si>
  <si>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</si>
  <si>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</si>
  <si>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</si>
  <si>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</si>
  <si>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</si>
  <si>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</si>
  <si>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</si>
  <si>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</si>
  <si>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</si>
  <si>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</si>
  <si>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</si>
  <si>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</si>
  <si>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</si>
  <si>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</si>
  <si>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</si>
  <si>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</si>
  <si>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</si>
  <si>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</si>
  <si>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</si>
  <si>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</si>
  <si>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</si>
  <si>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</si>
  <si>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</si>
  <si>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</si>
  <si>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</si>
  <si>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</si>
  <si>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</si>
  <si>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</si>
  <si>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</si>
  <si>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</si>
  <si>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</si>
  <si>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</si>
  <si>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</si>
  <si>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</si>
  <si>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</si>
  <si>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</si>
  <si>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</si>
  <si>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</si>
  <si>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</si>
  <si>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</si>
  <si>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</si>
  <si>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</si>
  <si>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</si>
  <si>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</si>
  <si>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</si>
  <si>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</si>
  <si>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</si>
  <si>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</si>
  <si>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</si>
  <si>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</si>
  <si>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</si>
  <si>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</si>
  <si>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</si>
  <si>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</si>
  <si>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</si>
  <si>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</si>
  <si>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</si>
  <si>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</si>
  <si>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</si>
  <si>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</si>
  <si>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</si>
  <si>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</si>
  <si>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</si>
  <si>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</si>
  <si>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</si>
  <si>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</si>
  <si>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</si>
  <si>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</si>
  <si>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</si>
  <si>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</si>
  <si>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</si>
  <si>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</si>
  <si>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</si>
  <si>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</si>
  <si>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</si>
  <si>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</si>
  <si>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</si>
  <si>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</si>
  <si>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</si>
  <si>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</si>
  <si>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</si>
  <si>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</si>
  <si>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</si>
  <si>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</si>
  <si>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</si>
  <si>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</si>
  <si>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</si>
  <si>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</si>
  <si>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</si>
  <si>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</si>
  <si>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</si>
  <si>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</si>
  <si>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</si>
  <si>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</si>
  <si>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</si>
  <si>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</si>
  <si>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</si>
  <si>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</si>
  <si>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</si>
  <si>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</si>
  <si>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</si>
  <si>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</si>
  <si>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</si>
  <si>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</si>
  <si>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</si>
  <si>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</si>
  <si>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</si>
  <si>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</si>
  <si>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</si>
  <si>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</si>
  <si>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</si>
  <si>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</si>
  <si>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</si>
  <si>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</si>
  <si>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</si>
  <si>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</si>
  <si>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</si>
  <si>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</si>
  <si>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</si>
  <si>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</si>
  <si>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</si>
  <si>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</si>
  <si>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</si>
  <si>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</si>
  <si>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</si>
  <si>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</si>
  <si>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</si>
  <si>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</si>
  <si>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</si>
  <si>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</si>
  <si>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</si>
  <si>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</si>
  <si>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</si>
  <si>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</si>
  <si>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</si>
  <si>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</si>
  <si>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</si>
  <si>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</si>
  <si>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</si>
  <si>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</si>
  <si>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</si>
  <si>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</si>
  <si>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</si>
  <si>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</si>
  <si>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</si>
  <si>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</si>
  <si>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</si>
  <si>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</si>
  <si>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</si>
  <si>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</si>
  <si>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</si>
  <si>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</si>
  <si>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</si>
  <si>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</si>
  <si>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</si>
  <si>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</si>
  <si>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</si>
  <si>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</si>
  <si>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</si>
  <si>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</si>
  <si>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</si>
  <si>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</si>
  <si>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</si>
  <si>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</si>
  <si>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</si>
  <si>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</si>
  <si>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</si>
  <si>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</si>
  <si>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</si>
  <si>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</si>
  <si>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</si>
  <si>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</si>
  <si>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</si>
  <si>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</si>
  <si>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</si>
  <si>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</si>
  <si>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</si>
  <si>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</si>
  <si>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</si>
  <si>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</si>
  <si>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</si>
  <si>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</si>
  <si>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</si>
  <si>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</si>
  <si>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</si>
  <si>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</si>
  <si>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</si>
  <si>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</si>
  <si>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</si>
  <si>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</si>
  <si>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</si>
  <si>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</si>
  <si>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</si>
  <si>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</si>
  <si>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</si>
  <si>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</si>
  <si>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</si>
  <si>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</si>
  <si>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</si>
  <si>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</si>
  <si>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</si>
  <si>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</si>
  <si>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</si>
  <si>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</si>
  <si>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</si>
  <si>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</si>
  <si>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</si>
  <si>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</si>
  <si>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</si>
  <si>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</si>
  <si>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</si>
  <si>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</si>
  <si>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</si>
  <si>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</si>
  <si>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</si>
  <si>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</si>
  <si>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</si>
  <si>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</si>
  <si>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</si>
  <si>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</si>
  <si>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</si>
  <si>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</si>
  <si>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</si>
  <si>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</si>
  <si>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</si>
  <si>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</si>
  <si>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</si>
  <si>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</si>
  <si>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</si>
  <si>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</si>
  <si>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</si>
  <si>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</si>
  <si>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</si>
  <si>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</si>
  <si>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</si>
  <si>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</si>
  <si>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</si>
  <si>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</si>
  <si>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</si>
  <si>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</si>
  <si>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</si>
  <si>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</si>
  <si>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</si>
  <si>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</si>
  <si>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</si>
  <si>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</si>
  <si>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</si>
  <si>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</si>
  <si>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</si>
  <si>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</si>
  <si>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</si>
  <si>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</si>
  <si>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</si>
  <si>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</si>
  <si>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</si>
  <si>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</si>
  <si>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</si>
  <si>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</si>
  <si>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</si>
  <si>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</si>
  <si>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</si>
  <si>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</si>
  <si>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</si>
  <si>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</si>
  <si>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</si>
  <si>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</si>
  <si>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</si>
  <si>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</si>
  <si>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</si>
  <si>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</si>
  <si>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</si>
  <si>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</si>
  <si>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</si>
  <si>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</si>
  <si>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</si>
  <si>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</si>
  <si>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</si>
  <si>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</si>
  <si>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</si>
  <si>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</si>
  <si>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</si>
  <si>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</si>
  <si>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</si>
  <si>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</si>
  <si>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</si>
  <si>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</si>
  <si>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</si>
  <si>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</si>
  <si>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</si>
  <si>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</si>
  <si>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</si>
  <si>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</si>
  <si>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</si>
  <si>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</si>
  <si>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</si>
  <si>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</si>
  <si>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</si>
  <si>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</si>
  <si>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</si>
  <si>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</si>
  <si>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</si>
  <si>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</si>
  <si>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</si>
  <si>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</si>
  <si>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</si>
  <si>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</si>
  <si>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</si>
  <si>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</si>
  <si>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</si>
  <si>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</si>
  <si>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</si>
  <si>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</si>
  <si>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</si>
  <si>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</si>
  <si>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</si>
  <si>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</si>
  <si>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</si>
  <si>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</si>
  <si>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</si>
  <si>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</si>
  <si>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</si>
  <si>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</si>
  <si>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</si>
  <si>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</si>
  <si>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</si>
  <si>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</si>
  <si>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</si>
  <si>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</si>
  <si>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</si>
  <si>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</si>
  <si>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</si>
  <si>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</si>
  <si>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</si>
  <si>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</si>
  <si>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</si>
  <si>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</si>
  <si>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</si>
  <si>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</si>
  <si>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</si>
  <si>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</si>
  <si>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</si>
  <si>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</si>
  <si>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</si>
  <si>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</si>
  <si>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</si>
  <si>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</si>
  <si>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</si>
  <si>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</si>
  <si>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</si>
  <si>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</si>
  <si>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</si>
  <si>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</si>
  <si>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</si>
  <si>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</si>
  <si>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</si>
  <si>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</si>
  <si>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</si>
  <si>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</si>
  <si>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</si>
  <si>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</si>
  <si>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</si>
  <si>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</si>
  <si>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</si>
  <si>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</si>
  <si>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</si>
  <si>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</si>
  <si>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</si>
  <si>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</si>
  <si>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</si>
  <si>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</si>
  <si>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</si>
  <si>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</si>
  <si>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</si>
  <si>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</si>
  <si>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</si>
  <si>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</si>
  <si>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</si>
  <si>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</si>
  <si>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</si>
  <si>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</si>
  <si>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</si>
  <si>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</si>
  <si>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</si>
  <si>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</si>
  <si>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</si>
  <si>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</si>
  <si>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</si>
  <si>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</si>
  <si>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</si>
  <si>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</si>
  <si>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</si>
  <si>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</si>
  <si>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</si>
  <si>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</si>
  <si>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</si>
  <si>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</si>
  <si>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</si>
  <si>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</si>
  <si>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</si>
  <si>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</si>
  <si>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</si>
  <si>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</si>
  <si>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</si>
  <si>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</si>
  <si>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</si>
  <si>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</si>
  <si>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</si>
  <si>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</si>
  <si>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</si>
  <si>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</si>
  <si>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</si>
  <si>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</si>
  <si>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</si>
  <si>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</si>
  <si>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</si>
  <si>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</si>
  <si>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</si>
  <si>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</si>
  <si>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</si>
  <si>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</si>
  <si>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</si>
  <si>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</si>
  <si>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</si>
  <si>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</si>
  <si>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</si>
  <si>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</si>
  <si>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</si>
  <si>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</si>
  <si>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</si>
  <si>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</si>
  <si>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</si>
  <si>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</si>
  <si>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</si>
  <si>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</si>
  <si>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</si>
  <si>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</si>
  <si>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</si>
  <si>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</si>
  <si>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</si>
  <si>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</si>
  <si>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</si>
  <si>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</si>
  <si>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</si>
  <si>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</si>
  <si>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</si>
  <si>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</si>
  <si>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</si>
  <si>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</si>
  <si>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</si>
  <si>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</si>
  <si>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</si>
  <si>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</si>
  <si>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</si>
  <si>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</si>
  <si>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</si>
  <si>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</si>
  <si>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</si>
  <si>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</si>
  <si>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</si>
  <si>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</si>
  <si>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</si>
  <si>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</si>
  <si>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</si>
  <si>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</si>
  <si>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</si>
  <si>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</si>
  <si>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</si>
  <si>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</si>
  <si>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</si>
  <si>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</si>
  <si>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</si>
  <si>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</si>
  <si>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</si>
  <si>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</si>
  <si>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</si>
  <si>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</si>
  <si>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</si>
  <si>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</si>
  <si>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</si>
  <si>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</si>
  <si>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</si>
  <si>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</si>
  <si>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</si>
  <si>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</si>
  <si>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</si>
  <si>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</si>
  <si>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</si>
  <si>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</si>
  <si>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</si>
  <si>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</si>
  <si>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</si>
  <si>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</si>
  <si>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</si>
  <si>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</si>
  <si>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</si>
  <si>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</si>
  <si>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</si>
  <si>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</si>
  <si>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</si>
  <si>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</si>
  <si>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</si>
  <si>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</si>
  <si>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</si>
  <si>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</si>
  <si>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</si>
  <si>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</si>
  <si>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</si>
  <si>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</si>
  <si>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</si>
  <si>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</si>
  <si>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</si>
  <si>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</si>
  <si>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</si>
  <si>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</si>
  <si>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</si>
  <si>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</si>
  <si>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</si>
  <si>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</si>
  <si>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</si>
  <si>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</si>
  <si>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</si>
  <si>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</si>
  <si>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</si>
  <si>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</si>
  <si>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</si>
  <si>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</si>
  <si>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</si>
  <si>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</si>
  <si>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</si>
  <si>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</si>
  <si>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</si>
  <si>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</si>
  <si>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</si>
  <si>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</si>
  <si>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</si>
  <si>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</si>
  <si>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</si>
  <si>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</si>
  <si>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</si>
  <si>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</si>
  <si>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</si>
  <si>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</si>
  <si>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</si>
  <si>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</si>
  <si>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</si>
  <si>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</si>
  <si>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</si>
  <si>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</si>
  <si>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</si>
  <si>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</si>
  <si>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</si>
  <si>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</si>
  <si>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</si>
  <si>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</si>
  <si>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</si>
  <si>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</si>
  <si>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</si>
  <si>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</si>
  <si>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</si>
  <si>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</si>
  <si>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</si>
  <si>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</si>
  <si>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</si>
  <si>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</si>
  <si>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</si>
  <si>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</si>
  <si>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</si>
  <si>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</si>
  <si>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</si>
  <si>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</si>
  <si>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</si>
  <si>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</si>
  <si>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</si>
  <si>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</si>
  <si>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</si>
  <si>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</si>
  <si>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</si>
  <si>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</si>
  <si>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</si>
  <si>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</si>
  <si>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</si>
  <si>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</si>
  <si>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</si>
  <si>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</si>
  <si>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</si>
  <si>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</si>
  <si>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</si>
  <si>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</si>
  <si>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</si>
  <si>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</si>
  <si>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</si>
  <si>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</si>
  <si>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</si>
  <si>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</si>
  <si>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</si>
  <si>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</si>
  <si>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</si>
  <si>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</si>
  <si>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</si>
  <si>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</si>
  <si>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</si>
  <si>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</si>
  <si>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</si>
  <si>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</si>
  <si>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</si>
  <si>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</si>
  <si>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</si>
  <si>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</si>
  <si>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</si>
  <si>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</si>
  <si>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</si>
  <si>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</si>
  <si>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</si>
  <si>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</si>
  <si>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</si>
  <si>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</si>
  <si>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</si>
  <si>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</si>
  <si>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</si>
  <si>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</si>
  <si>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</si>
  <si>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</si>
  <si>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</si>
  <si>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</si>
  <si>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</si>
  <si>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</si>
  <si>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</si>
  <si>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</si>
  <si>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</si>
  <si>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</si>
  <si>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</si>
  <si>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</si>
  <si>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</si>
  <si>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</si>
  <si>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</si>
  <si>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</si>
  <si>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</si>
  <si>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</si>
  <si>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</si>
  <si>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</si>
  <si>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</si>
  <si>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</si>
  <si>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</si>
  <si>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</si>
  <si>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</si>
  <si>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</si>
  <si>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</si>
  <si>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</si>
  <si>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</si>
  <si>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</si>
  <si>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</si>
  <si>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</si>
  <si>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</si>
  <si>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</si>
  <si>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</si>
  <si>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</si>
  <si>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</si>
  <si>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</si>
  <si>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</si>
  <si>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</si>
  <si>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</si>
  <si>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</si>
  <si>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</si>
  <si>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</si>
  <si>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</si>
  <si>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</si>
  <si>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</si>
  <si>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</si>
  <si>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</si>
  <si>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</si>
  <si>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</si>
  <si>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</si>
  <si>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</si>
  <si>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</si>
  <si>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</si>
  <si>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</si>
  <si>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</si>
  <si>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</si>
  <si>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</si>
  <si>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</si>
  <si>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</si>
  <si>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</si>
  <si>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</si>
  <si>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</si>
  <si>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</si>
  <si>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</si>
  <si>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</si>
  <si>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</si>
  <si>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</si>
  <si>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</si>
  <si>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</si>
  <si>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</si>
  <si>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</si>
  <si>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</si>
  <si>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</si>
  <si>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</si>
  <si>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</si>
  <si>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</si>
  <si>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</si>
  <si>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</si>
  <si>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</si>
  <si>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</si>
  <si>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</si>
  <si>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</si>
  <si>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</si>
  <si>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</si>
  <si>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</si>
  <si>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</si>
  <si>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</si>
  <si>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</si>
  <si>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</si>
  <si>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</si>
  <si>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</si>
  <si>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</si>
  <si>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</si>
  <si>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</si>
  <si>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</si>
  <si>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</si>
  <si>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</si>
  <si>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</si>
  <si>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</si>
  <si>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</si>
  <si>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</si>
  <si>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</si>
  <si>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</si>
  <si>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</si>
  <si>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</si>
  <si>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</si>
  <si>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</si>
  <si>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</si>
  <si>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</si>
  <si>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</si>
  <si>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</si>
  <si>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</si>
  <si>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</si>
  <si>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</si>
  <si>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</si>
  <si>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</si>
  <si>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</si>
  <si>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</si>
  <si>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</si>
  <si>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</si>
  <si>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</si>
  <si>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</si>
  <si>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</si>
  <si>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</si>
  <si>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</si>
  <si>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</si>
  <si>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</si>
  <si>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</si>
  <si>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</si>
  <si>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</si>
  <si>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</si>
  <si>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</si>
  <si>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</si>
  <si>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</si>
  <si>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</si>
  <si>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</si>
  <si>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</si>
  <si>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</si>
  <si>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</si>
  <si>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</si>
  <si>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</si>
  <si>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</si>
  <si>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</si>
  <si>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</si>
  <si>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</si>
  <si>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</si>
  <si>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</si>
  <si>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</si>
  <si>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</si>
  <si>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</si>
  <si>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</si>
  <si>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</si>
  <si>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</si>
  <si>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</si>
  <si>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</si>
  <si>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</si>
  <si>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</si>
  <si>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</si>
  <si>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</si>
  <si>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</si>
  <si>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</si>
  <si>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</si>
  <si>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</si>
  <si>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</si>
  <si>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</si>
  <si>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</si>
  <si>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</si>
  <si>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</si>
  <si>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</si>
  <si>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</si>
  <si>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</si>
  <si>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</si>
  <si>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</si>
  <si>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</si>
  <si>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</si>
  <si>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</si>
  <si>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</si>
  <si>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</si>
  <si>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</si>
  <si>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</si>
  <si>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</si>
  <si>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</si>
  <si>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</si>
  <si>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</si>
  <si>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</si>
  <si>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</si>
  <si>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</si>
  <si>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</si>
  <si>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</si>
  <si>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</si>
  <si>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</si>
  <si>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</si>
  <si>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</si>
  <si>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</si>
  <si>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</si>
  <si>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</si>
  <si>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</si>
  <si>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</si>
  <si>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</si>
  <si>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</si>
  <si>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</si>
  <si>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</si>
  <si>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</si>
  <si>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</si>
  <si>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</si>
  <si>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</si>
  <si>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</si>
  <si>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</si>
  <si>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</si>
  <si>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</si>
  <si>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</si>
  <si>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</si>
  <si>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</si>
  <si>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</si>
  <si>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</si>
  <si>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</si>
  <si>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</si>
  <si>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</si>
  <si>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</si>
  <si>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</si>
  <si>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</si>
  <si>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</si>
  <si>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</si>
  <si>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</si>
  <si>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</si>
  <si>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</si>
  <si>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</si>
  <si>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</si>
  <si>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</si>
  <si>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</si>
  <si>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</si>
  <si>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</si>
  <si>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</si>
  <si>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</si>
  <si>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</si>
  <si>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</si>
  <si>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</si>
  <si>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</si>
  <si>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</si>
  <si>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</si>
  <si>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</si>
  <si>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</si>
  <si>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</si>
  <si>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</si>
  <si>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</si>
  <si>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</si>
  <si>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</si>
  <si>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</si>
  <si>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</si>
  <si>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</si>
  <si>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</si>
  <si>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</si>
  <si>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</si>
  <si>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</si>
  <si>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</si>
  <si>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</si>
  <si>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</si>
  <si>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</si>
  <si>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</si>
  <si>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</si>
  <si>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</si>
  <si>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</si>
  <si>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</si>
  <si>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</si>
  <si>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</si>
  <si>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</si>
  <si>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</si>
  <si>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</si>
  <si>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</si>
  <si>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</si>
  <si>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</si>
  <si>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</si>
  <si>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</si>
  <si>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</si>
  <si>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</si>
  <si>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</si>
  <si>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</si>
  <si>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</si>
  <si>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</si>
  <si>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</si>
  <si>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</si>
  <si>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</si>
  <si>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</si>
  <si>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</si>
  <si>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</si>
  <si>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</si>
  <si>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</si>
  <si>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</si>
  <si>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</si>
  <si>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</si>
  <si>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</si>
  <si>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</si>
  <si>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</si>
  <si>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</si>
  <si>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</si>
  <si>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</si>
  <si>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</si>
  <si>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</si>
  <si>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</si>
  <si>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</si>
  <si>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</si>
  <si>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</si>
  <si>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</si>
  <si>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</si>
  <si>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</si>
  <si>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</si>
  <si>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</si>
  <si>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</si>
  <si>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</si>
  <si>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</si>
  <si>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</si>
  <si>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</si>
  <si>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</si>
  <si>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</si>
  <si>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</si>
  <si>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</si>
  <si>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</si>
  <si>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</si>
  <si>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</si>
  <si>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</si>
  <si>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</si>
  <si>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</si>
  <si>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</si>
  <si>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</si>
  <si>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</si>
  <si>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</si>
  <si>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</si>
  <si>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</si>
  <si>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</si>
  <si>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</si>
  <si>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</si>
  <si>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</si>
  <si>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</si>
  <si>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</si>
  <si>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</si>
  <si>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</si>
  <si>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</si>
  <si>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</si>
  <si>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</si>
  <si>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</si>
  <si>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</si>
  <si>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</si>
  <si>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</si>
  <si>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</si>
  <si>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</si>
  <si>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</si>
  <si>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</si>
  <si>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</si>
  <si>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</si>
  <si>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</si>
  <si>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</si>
  <si>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</si>
  <si>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</si>
  <si>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</si>
  <si>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</si>
  <si>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</si>
  <si>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</si>
  <si>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</si>
  <si>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</si>
  <si>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</si>
  <si>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</si>
  <si>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</si>
  <si>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</si>
  <si>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</si>
  <si>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</si>
  <si>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</si>
  <si>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</si>
  <si>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</si>
  <si>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</si>
  <si>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</si>
  <si>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</si>
  <si>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</si>
  <si>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</si>
  <si>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</si>
  <si>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</si>
  <si>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</si>
  <si>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</si>
  <si>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</si>
  <si>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</si>
  <si>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</si>
  <si>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</si>
  <si>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</si>
  <si>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</si>
  <si>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</si>
  <si>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</si>
  <si>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</si>
  <si>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</si>
  <si>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</si>
  <si>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</si>
  <si>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</si>
  <si>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</si>
  <si>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</si>
  <si>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</si>
  <si>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</si>
  <si>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</si>
  <si>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</si>
  <si>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</si>
  <si>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</si>
  <si>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</si>
  <si>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</si>
  <si>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</si>
  <si>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</si>
  <si>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</si>
  <si>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</si>
  <si>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</si>
  <si>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</si>
  <si>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</si>
  <si>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</si>
  <si>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</si>
  <si>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</si>
  <si>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</si>
  <si>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</si>
  <si>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</si>
  <si>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</si>
  <si>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</si>
  <si>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</si>
  <si>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</si>
  <si>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</si>
  <si>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</si>
  <si>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</si>
  <si>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</si>
  <si>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</si>
  <si>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</si>
  <si>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</si>
  <si>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</si>
  <si>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</si>
  <si>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</si>
  <si>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</si>
  <si>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</si>
  <si>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</si>
  <si>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</si>
  <si>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</si>
  <si>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</si>
  <si>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</si>
  <si>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</si>
  <si>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</si>
  <si>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</si>
  <si>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</si>
  <si>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</si>
  <si>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</si>
  <si>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</si>
  <si>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</si>
  <si>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</si>
  <si>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</si>
  <si>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</si>
  <si>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</si>
  <si>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</si>
  <si>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</si>
  <si>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</si>
  <si>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</si>
  <si>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</si>
  <si>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</si>
  <si>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</si>
  <si>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</si>
  <si>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</si>
  <si>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</si>
  <si>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</si>
  <si>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</si>
  <si>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</si>
  <si>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</si>
  <si>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</si>
  <si>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</si>
  <si>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</si>
  <si>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</si>
  <si>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</si>
  <si>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</si>
  <si>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</si>
  <si>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</si>
  <si>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</si>
  <si>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</si>
  <si>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</si>
  <si>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</si>
  <si>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</si>
  <si>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</si>
  <si>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</si>
  <si>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</si>
  <si>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</si>
  <si>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</si>
  <si>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</si>
  <si>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</si>
  <si>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</si>
  <si>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</si>
  <si>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</si>
  <si>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</si>
  <si>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</si>
  <si>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</si>
  <si>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</si>
  <si>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</si>
  <si>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</si>
  <si>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</si>
  <si>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</si>
  <si>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</si>
  <si>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</si>
  <si>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</si>
  <si>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</si>
  <si>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</si>
  <si>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</si>
  <si>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</si>
  <si>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</si>
  <si>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</si>
  <si>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</si>
  <si>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</si>
  <si>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</si>
  <si>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</si>
  <si>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</si>
  <si>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</si>
  <si>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</si>
  <si>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</si>
  <si>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</si>
  <si>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</si>
  <si>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</si>
  <si>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</si>
  <si>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</si>
  <si>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</si>
  <si>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</si>
  <si>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</si>
  <si>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</si>
  <si>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</si>
  <si>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</si>
  <si>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</si>
  <si>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</si>
  <si>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</si>
  <si>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</si>
  <si>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</si>
  <si>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</si>
  <si>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</si>
  <si>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</si>
  <si>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</si>
  <si>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</si>
  <si>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</si>
  <si>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</si>
  <si>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</si>
  <si>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</si>
  <si>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</si>
  <si>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</si>
  <si>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</si>
  <si>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</si>
  <si>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</si>
  <si>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</si>
  <si>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</si>
  <si>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</si>
  <si>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</si>
  <si>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</si>
  <si>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</si>
  <si>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</si>
  <si>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</si>
  <si>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</si>
  <si>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</si>
  <si>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</si>
  <si>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</si>
  <si>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</si>
  <si>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</si>
  <si>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</si>
  <si>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</si>
  <si>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</si>
  <si>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</si>
  <si>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</si>
  <si>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</si>
  <si>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</si>
  <si>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</si>
  <si>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</si>
  <si>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</si>
  <si>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</si>
  <si>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</si>
  <si>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</si>
  <si>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</si>
  <si>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</si>
  <si>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</si>
  <si>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</si>
  <si>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</si>
  <si>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</si>
  <si>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</si>
  <si>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</si>
  <si>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</si>
  <si>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</si>
  <si>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</si>
  <si>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</si>
  <si>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</si>
  <si>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</si>
  <si>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</si>
  <si>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</si>
  <si>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</si>
  <si>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</si>
  <si>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</si>
  <si>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</si>
  <si>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</si>
  <si>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</si>
  <si>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</si>
  <si>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</si>
  <si>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</si>
  <si>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</si>
  <si>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</si>
  <si>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</si>
  <si>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</si>
  <si>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</si>
  <si>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</si>
  <si>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</si>
  <si>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</si>
  <si>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</si>
  <si>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</si>
  <si>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</si>
  <si>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</si>
  <si>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</si>
  <si>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</si>
  <si>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</si>
  <si>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</si>
  <si>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</si>
  <si>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</si>
  <si>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</si>
  <si>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</si>
  <si>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</si>
  <si>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</si>
  <si>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</si>
  <si>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</si>
  <si>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</si>
  <si>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</si>
  <si>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</si>
  <si>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</si>
  <si>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</si>
  <si>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</si>
  <si>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</si>
  <si>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</si>
  <si>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</si>
  <si>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</si>
  <si>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</si>
  <si>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</si>
  <si>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</si>
  <si>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</si>
  <si>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</si>
  <si>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</si>
  <si>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</si>
  <si>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</si>
  <si>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</si>
  <si>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</si>
  <si>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</si>
  <si>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</si>
  <si>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</si>
  <si>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</si>
  <si>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</si>
  <si>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</si>
  <si>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</si>
  <si>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</si>
  <si>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</si>
  <si>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</si>
  <si>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</si>
  <si>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</si>
  <si>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</si>
  <si>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</si>
  <si>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</si>
  <si>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</si>
  <si>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</si>
  <si>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</si>
  <si>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</si>
  <si>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</si>
  <si>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</si>
  <si>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</si>
  <si>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</si>
  <si>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</si>
  <si>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</si>
  <si>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</si>
  <si>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</si>
  <si>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</si>
  <si>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</si>
  <si>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</si>
  <si>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</si>
  <si>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</si>
  <si>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</si>
  <si>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</si>
  <si>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</si>
  <si>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</si>
  <si>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</si>
  <si>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</si>
  <si>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</si>
  <si>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</si>
  <si>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</si>
  <si>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</si>
  <si>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</si>
  <si>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</si>
  <si>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</si>
  <si>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</si>
  <si>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</si>
  <si>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</si>
  <si>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</si>
  <si>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</si>
  <si>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</si>
  <si>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</si>
  <si>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</si>
  <si>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</si>
  <si>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</si>
  <si>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</si>
  <si>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</si>
  <si>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</si>
  <si>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</si>
  <si>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</si>
  <si>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</si>
  <si>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</si>
  <si>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</si>
  <si>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</si>
  <si>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</si>
  <si>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</si>
  <si>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</si>
  <si>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</si>
  <si>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</si>
  <si>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</si>
  <si>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</si>
  <si>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</si>
  <si>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</si>
  <si>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</si>
  <si>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</si>
  <si>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</si>
  <si>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</si>
  <si>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</si>
  <si>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</si>
  <si>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</si>
  <si>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</si>
  <si>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</si>
  <si>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</si>
  <si>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</si>
  <si>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</si>
  <si>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</si>
  <si>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</si>
  <si>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</si>
  <si>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</si>
  <si>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</si>
  <si>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</si>
  <si>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</si>
  <si>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</si>
  <si>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</si>
  <si>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</si>
  <si>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</si>
  <si>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</si>
  <si>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</si>
  <si>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</si>
  <si>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</si>
  <si>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</si>
  <si>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</si>
  <si>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</si>
  <si>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</si>
  <si>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</si>
  <si>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</si>
  <si>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</si>
  <si>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</si>
  <si>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</si>
  <si>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</si>
  <si>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</si>
  <si>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</si>
  <si>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</si>
  <si>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</si>
  <si>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</si>
  <si>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</si>
  <si>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</si>
  <si>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</si>
  <si>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</si>
  <si>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</si>
  <si>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</si>
  <si>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</si>
  <si>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</si>
  <si>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</si>
  <si>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</si>
  <si>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</si>
  <si>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</si>
  <si>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</si>
  <si>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</si>
  <si>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</si>
  <si>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</si>
  <si>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</si>
  <si>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</si>
  <si>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</si>
  <si>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</si>
  <si>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</si>
  <si>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</si>
  <si>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</si>
  <si>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</si>
  <si>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</si>
  <si>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</si>
  <si>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</si>
  <si>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</si>
  <si>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</si>
  <si>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</si>
  <si>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</si>
  <si>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</si>
  <si>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</si>
  <si>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</si>
  <si>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</si>
  <si>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</si>
  <si>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</si>
  <si>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</si>
  <si>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</si>
  <si>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</si>
  <si>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</si>
  <si>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</si>
  <si>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</si>
  <si>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</si>
  <si>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</si>
  <si>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</si>
  <si>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</si>
  <si>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</si>
  <si>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</si>
  <si>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</si>
  <si>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</si>
  <si>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</si>
  <si>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</si>
  <si>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</si>
  <si>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</si>
  <si>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</si>
  <si>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</si>
  <si>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</si>
  <si>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</si>
  <si>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</si>
  <si>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</si>
  <si>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</si>
  <si>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</si>
  <si>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</si>
  <si>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</si>
  <si>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</si>
  <si>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</si>
  <si>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</si>
  <si>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</si>
  <si>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</si>
  <si>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</si>
  <si>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</si>
  <si>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</si>
  <si>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</si>
  <si>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</si>
  <si>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</si>
  <si>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</si>
  <si>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</si>
  <si>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</si>
  <si>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</si>
  <si>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</si>
  <si>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</si>
  <si>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</si>
  <si>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</si>
  <si>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</si>
  <si>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</si>
  <si>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</si>
  <si>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</si>
  <si>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</si>
  <si>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</si>
  <si>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</si>
  <si>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</si>
  <si>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</si>
  <si>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</si>
  <si>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</si>
  <si>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</si>
  <si>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</si>
  <si>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</si>
  <si>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</si>
  <si>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</si>
  <si>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</si>
  <si>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</si>
  <si>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</si>
  <si>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</si>
  <si>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</si>
  <si>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</si>
  <si>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</si>
  <si>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</si>
  <si>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</si>
  <si>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</si>
  <si>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</si>
  <si>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</si>
  <si>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</si>
  <si>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</si>
  <si>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</si>
  <si>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</si>
  <si>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</si>
  <si>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</si>
  <si>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</si>
  <si>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</si>
  <si>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</si>
  <si>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</si>
  <si>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</si>
  <si>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</si>
  <si>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</si>
  <si>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</si>
  <si>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</si>
  <si>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</si>
  <si>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</si>
  <si>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</si>
  <si>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</si>
  <si>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</si>
  <si>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</si>
  <si>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</si>
  <si>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</si>
  <si>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</si>
  <si>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</si>
  <si>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</si>
  <si>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</si>
  <si>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</si>
  <si>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</si>
  <si>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</si>
  <si>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</si>
  <si>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</si>
  <si>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</si>
  <si>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</si>
  <si>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</si>
  <si>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</si>
  <si>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</si>
  <si>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</si>
  <si>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</si>
  <si>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</si>
  <si>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</si>
  <si>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</si>
  <si>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</si>
  <si>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</si>
  <si>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</si>
  <si>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</si>
  <si>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</si>
  <si>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</si>
  <si>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</si>
  <si>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</si>
  <si>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</si>
  <si>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</si>
  <si>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</si>
  <si>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</si>
  <si>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</si>
  <si>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</si>
  <si>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</si>
  <si>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</si>
  <si>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</si>
  <si>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</si>
  <si>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</si>
  <si>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</si>
  <si>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</si>
  <si>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</si>
  <si>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</si>
  <si>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</si>
  <si>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</si>
  <si>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</si>
  <si>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</si>
  <si>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</si>
  <si>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</si>
  <si>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</si>
  <si>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</si>
  <si>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</si>
  <si>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</si>
  <si>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</si>
  <si>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</si>
  <si>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</si>
  <si>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</si>
  <si>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</si>
  <si>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</si>
  <si>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</si>
  <si>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</si>
  <si>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</si>
  <si>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</si>
  <si>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</si>
  <si>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</si>
  <si>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</si>
  <si>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</si>
  <si>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</si>
  <si>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</si>
  <si>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</si>
  <si>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</si>
  <si>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</si>
  <si>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</si>
  <si>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</si>
  <si>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</si>
  <si>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</si>
  <si>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</si>
  <si>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</si>
  <si>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</si>
  <si>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</si>
  <si>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</si>
  <si>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</si>
  <si>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</si>
  <si>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</si>
  <si>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</si>
  <si>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</si>
  <si>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</si>
  <si>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</si>
  <si>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</si>
  <si>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</si>
  <si>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</si>
  <si>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</si>
  <si>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</si>
  <si>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</si>
  <si>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</si>
  <si>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</si>
  <si>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</si>
  <si>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</si>
  <si>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</si>
  <si>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</si>
  <si>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</si>
  <si>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</si>
  <si>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</si>
  <si>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</si>
  <si>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</si>
  <si>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</si>
  <si>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</si>
  <si>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</si>
  <si>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</si>
  <si>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</si>
  <si>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</si>
  <si>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</si>
  <si>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</si>
  <si>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</si>
  <si>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</si>
  <si>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</si>
  <si>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</si>
  <si>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</si>
  <si>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</si>
  <si>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</si>
  <si>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</si>
  <si>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</si>
  <si>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</si>
  <si>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</si>
  <si>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</si>
  <si>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</si>
  <si>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</si>
  <si>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</si>
  <si>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</si>
  <si>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</si>
  <si>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</si>
  <si>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</si>
  <si>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</si>
  <si>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</si>
  <si>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</si>
  <si>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</si>
  <si>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</si>
  <si>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</si>
  <si>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</si>
  <si>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</si>
  <si>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</si>
  <si>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</si>
  <si>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</si>
  <si>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</si>
  <si>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</si>
  <si>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</si>
  <si>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</si>
  <si>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</si>
  <si>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</si>
  <si>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</si>
  <si>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</si>
  <si>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</si>
  <si>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</si>
  <si>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</si>
  <si>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</si>
  <si>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</si>
  <si>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</si>
  <si>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</si>
  <si>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</si>
  <si>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</si>
  <si>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</si>
  <si>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</si>
  <si>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</si>
  <si>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</si>
  <si>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</si>
  <si>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</si>
  <si>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</si>
  <si>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</si>
  <si>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</si>
  <si>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</si>
  <si>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</si>
  <si>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</si>
  <si>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</si>
  <si>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</si>
  <si>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</si>
  <si>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</si>
  <si>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</si>
  <si>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</si>
  <si>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</si>
  <si>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</si>
  <si>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</si>
  <si>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</si>
  <si>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</si>
  <si>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</si>
  <si>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</si>
  <si>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</si>
  <si>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</si>
  <si>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</si>
  <si>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</si>
  <si>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</si>
  <si>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</si>
  <si>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</si>
  <si>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</si>
  <si>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</si>
  <si>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</si>
  <si>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</si>
  <si>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</si>
  <si>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</si>
  <si>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</si>
  <si>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</si>
  <si>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</si>
  <si>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</si>
  <si>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</si>
  <si>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</si>
  <si>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</si>
  <si>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</si>
  <si>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</si>
  <si>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</si>
  <si>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</si>
  <si>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</si>
  <si>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</si>
  <si>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</si>
  <si>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</si>
  <si>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</si>
  <si>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</si>
  <si>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</si>
  <si>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</si>
  <si>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</si>
  <si>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</si>
  <si>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</si>
  <si>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</si>
  <si>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</si>
  <si>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</si>
  <si>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</si>
  <si>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</si>
  <si>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</si>
  <si>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</si>
  <si>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</si>
  <si>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</si>
  <si>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</si>
  <si>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</si>
  <si>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</si>
  <si>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</si>
  <si>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</si>
  <si>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</si>
  <si>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</si>
  <si>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</si>
  <si>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</si>
  <si>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</si>
  <si>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</si>
  <si>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</si>
  <si>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</si>
  <si>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</si>
  <si>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</si>
  <si>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</si>
  <si>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</si>
  <si>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</si>
  <si>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</si>
  <si>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</si>
  <si>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</si>
  <si>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</si>
  <si>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</si>
  <si>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</si>
  <si>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</si>
  <si>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</si>
  <si>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</si>
  <si>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</si>
  <si>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</si>
  <si>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</si>
  <si>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</si>
  <si>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</si>
  <si>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</si>
  <si>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</si>
  <si>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</si>
  <si>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</si>
  <si>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</si>
  <si>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</si>
  <si>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</si>
  <si>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</si>
  <si>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</si>
  <si>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</si>
  <si>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</si>
  <si>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</si>
  <si>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</si>
  <si>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</si>
  <si>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</si>
  <si>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</si>
  <si>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</si>
  <si>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</si>
  <si>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</si>
  <si>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</si>
  <si>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</si>
  <si>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</si>
  <si>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</si>
  <si>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</si>
  <si>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</si>
  <si>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</si>
  <si>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</si>
  <si>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</si>
  <si>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</si>
  <si>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</si>
  <si>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</si>
  <si>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</si>
  <si>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</si>
  <si>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</si>
  <si>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</si>
  <si>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</si>
  <si>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</si>
  <si>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</si>
  <si>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</si>
  <si>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</si>
  <si>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</si>
  <si>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</si>
  <si>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</si>
  <si>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</si>
  <si>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</si>
  <si>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</si>
  <si>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</si>
  <si>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</si>
  <si>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</si>
  <si>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</si>
  <si>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</si>
  <si>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</si>
  <si>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</si>
  <si>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</si>
  <si>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</si>
  <si>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</si>
  <si>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</si>
  <si>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</si>
  <si>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</si>
  <si>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</si>
  <si>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</si>
  <si>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</si>
  <si>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</si>
  <si>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</si>
  <si>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</si>
  <si>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</si>
  <si>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</si>
  <si>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</si>
  <si>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</si>
  <si>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</si>
  <si>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</si>
  <si>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</si>
  <si>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</si>
  <si>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</si>
  <si>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</si>
  <si>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</si>
  <si>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</si>
  <si>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</si>
  <si>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</si>
  <si>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</si>
  <si>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</si>
  <si>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</si>
  <si>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</si>
  <si>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</si>
  <si>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</si>
  <si>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</si>
  <si>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</si>
  <si>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</si>
  <si>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</si>
  <si>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</si>
  <si>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</si>
  <si>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</si>
  <si>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</si>
  <si>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</si>
  <si>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</si>
  <si>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</si>
  <si>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</si>
  <si>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</si>
  <si>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</si>
  <si>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</si>
  <si>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</si>
  <si>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</si>
  <si>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</si>
  <si>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</si>
  <si>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</si>
  <si>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</si>
  <si>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</si>
  <si>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</si>
  <si>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</si>
  <si>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</si>
  <si>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</si>
  <si>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</si>
  <si>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</si>
  <si>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</si>
  <si>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</si>
  <si>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</si>
  <si>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</si>
  <si>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</si>
  <si>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</si>
  <si>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</si>
  <si>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</si>
  <si>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</si>
  <si>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</si>
  <si>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</si>
  <si>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</si>
  <si>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</si>
  <si>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</si>
  <si>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</si>
  <si>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</si>
  <si>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</si>
  <si>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</si>
  <si>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</si>
  <si>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</si>
  <si>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</si>
  <si>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</si>
  <si>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</si>
  <si>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</si>
  <si>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</si>
  <si>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</si>
  <si>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</si>
  <si>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</si>
  <si>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</si>
  <si>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</si>
  <si>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</si>
  <si>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</si>
  <si>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</si>
  <si>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</si>
  <si>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</si>
  <si>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</si>
  <si>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</si>
  <si>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</si>
  <si>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</si>
  <si>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</si>
  <si>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</si>
  <si>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</si>
  <si>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</si>
  <si>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</si>
  <si>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</si>
  <si>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</si>
  <si>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</si>
  <si>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</si>
  <si>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</si>
  <si>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</si>
  <si>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</si>
  <si>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</si>
  <si>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</si>
  <si>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</si>
  <si>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</si>
  <si>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</si>
  <si>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</si>
  <si>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</si>
  <si>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</si>
  <si>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</si>
  <si>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</si>
  <si>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</si>
  <si>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</si>
  <si>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</si>
  <si>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</si>
  <si>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</si>
  <si>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</si>
  <si>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</si>
  <si>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</si>
  <si>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</si>
  <si>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</si>
  <si>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</si>
  <si>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</si>
  <si>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</si>
  <si>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</si>
  <si>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</si>
  <si>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</si>
  <si>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</si>
  <si>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</si>
  <si>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</si>
  <si>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</si>
  <si>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</si>
  <si>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</si>
  <si>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</si>
  <si>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</si>
  <si>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</si>
  <si>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</si>
  <si>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</si>
  <si>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</si>
  <si>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</si>
  <si>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</si>
  <si>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</si>
  <si>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</si>
  <si>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</si>
  <si>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</si>
  <si>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</si>
  <si>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</si>
  <si>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</si>
  <si>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</si>
  <si>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</si>
  <si>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</si>
  <si>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</si>
  <si>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</si>
  <si>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</si>
  <si>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</si>
  <si>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</si>
  <si>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</si>
  <si>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</si>
  <si>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</si>
  <si>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</si>
  <si>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</si>
  <si>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</si>
  <si>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</si>
  <si>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</si>
  <si>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</si>
  <si>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</si>
  <si>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</si>
  <si>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</si>
  <si>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</si>
  <si>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</si>
  <si>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</si>
  <si>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</si>
  <si>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</si>
  <si>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</si>
  <si>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</si>
  <si>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</si>
  <si>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</si>
  <si>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</si>
  <si>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</si>
  <si>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</si>
  <si>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</si>
  <si>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</si>
  <si>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</si>
  <si>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</si>
  <si>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</si>
  <si>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</si>
  <si>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</si>
  <si>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</si>
  <si>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</si>
  <si>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</si>
  <si>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</si>
  <si>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</si>
  <si>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</si>
  <si>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</si>
  <si>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</si>
  <si>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</si>
  <si>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</si>
  <si>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</si>
  <si>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</si>
  <si>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</si>
  <si>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</si>
  <si>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</si>
  <si>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</si>
  <si>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</si>
  <si>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</si>
  <si>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</si>
  <si>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</si>
  <si>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</si>
  <si>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</si>
  <si>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</si>
  <si>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</si>
  <si>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</si>
  <si>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</si>
  <si>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</si>
  <si>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</si>
  <si>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</si>
  <si>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</si>
  <si>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</si>
  <si>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</si>
  <si>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</si>
  <si>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</si>
  <si>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</si>
  <si>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</si>
  <si>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</si>
  <si>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</si>
  <si>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</si>
  <si>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</si>
  <si>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</si>
  <si>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</si>
  <si>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</si>
  <si>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</si>
  <si>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</si>
  <si>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</si>
  <si>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</si>
  <si>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</si>
  <si>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</si>
  <si>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</si>
  <si>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</si>
  <si>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</si>
  <si>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</si>
  <si>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</si>
  <si>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</si>
  <si>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</si>
  <si>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</si>
  <si>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</si>
  <si>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</si>
  <si>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</si>
  <si>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</si>
  <si>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</si>
  <si>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</si>
  <si>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</si>
  <si>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</si>
  <si>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</si>
  <si>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</si>
  <si>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</si>
  <si>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</si>
  <si>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</si>
  <si>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</si>
  <si>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</si>
  <si>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</si>
  <si>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</si>
  <si>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</si>
  <si>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</si>
  <si>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</si>
  <si>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</si>
  <si>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</si>
  <si>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</si>
  <si>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</si>
  <si>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</si>
  <si>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</si>
  <si>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</si>
  <si>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</si>
  <si>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</si>
  <si>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</si>
  <si>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</si>
  <si>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</si>
  <si>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</si>
  <si>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</si>
  <si>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</si>
  <si>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</si>
  <si>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</si>
  <si>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</si>
  <si>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</si>
  <si>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</si>
  <si>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</si>
  <si>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</si>
  <si>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</si>
  <si>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</si>
  <si>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</si>
  <si>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</si>
  <si>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</si>
  <si>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</si>
  <si>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</si>
  <si>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</si>
  <si>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</si>
  <si>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</si>
  <si>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</si>
  <si>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</si>
  <si>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</si>
  <si>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</si>
  <si>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</si>
  <si>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</si>
  <si>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</si>
  <si>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</si>
  <si>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</si>
  <si>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</si>
  <si>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</si>
  <si>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</si>
  <si>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</si>
  <si>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</si>
  <si>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</si>
  <si>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</si>
  <si>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</si>
  <si>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</si>
  <si>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</si>
  <si>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</si>
  <si>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</si>
  <si>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</si>
  <si>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</si>
  <si>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</si>
  <si>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</si>
  <si>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</si>
  <si>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</si>
  <si>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</si>
  <si>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</si>
  <si>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</si>
  <si>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</si>
  <si>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</si>
  <si>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</si>
  <si>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</si>
  <si>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</si>
  <si>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</si>
  <si>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</si>
  <si>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</si>
  <si>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</si>
  <si>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</si>
  <si>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</si>
  <si>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</si>
  <si>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</si>
  <si>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</si>
  <si>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</si>
  <si>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</si>
  <si>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</si>
  <si>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</si>
  <si>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</si>
  <si>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</si>
  <si>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</si>
  <si>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</si>
  <si>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</si>
  <si>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</si>
  <si>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</si>
  <si>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</si>
  <si>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</si>
  <si>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</si>
  <si>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</si>
  <si>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</si>
  <si>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</si>
  <si>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</si>
  <si>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</si>
  <si>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</si>
  <si>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</si>
  <si>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</si>
  <si>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</si>
  <si>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</si>
  <si>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</si>
  <si>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</si>
  <si>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</si>
  <si>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</si>
  <si>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</si>
  <si>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</si>
  <si>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</si>
  <si>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</si>
  <si>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</si>
  <si>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</si>
  <si>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</si>
  <si>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</si>
  <si>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</si>
  <si>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</si>
  <si>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</si>
  <si>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</si>
  <si>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</si>
  <si>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</si>
  <si>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</si>
  <si>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</si>
  <si>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</si>
  <si>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</si>
  <si>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</si>
  <si>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</si>
  <si>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</si>
  <si>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</si>
  <si>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</si>
  <si>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</si>
  <si>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</si>
  <si>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</si>
  <si>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</si>
  <si>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</si>
  <si>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</si>
  <si>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</si>
  <si>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</si>
  <si>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</si>
  <si>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</si>
  <si>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</si>
  <si>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</si>
  <si>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</si>
  <si>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</si>
  <si>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</si>
  <si>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</si>
  <si>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</si>
  <si>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</si>
  <si>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</si>
  <si>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</si>
  <si>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</si>
  <si>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</si>
  <si>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</si>
  <si>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</si>
  <si>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</si>
  <si>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</si>
  <si>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</si>
  <si>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</si>
  <si>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</si>
  <si>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</si>
  <si>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</si>
  <si>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</si>
  <si>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</si>
  <si>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</si>
  <si>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</si>
  <si>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</si>
  <si>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</si>
  <si>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</si>
  <si>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</si>
  <si>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</si>
  <si>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</si>
  <si>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</si>
  <si>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</si>
  <si>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</si>
  <si>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</si>
  <si>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</si>
  <si>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</si>
  <si>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</si>
  <si>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</si>
  <si>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</si>
  <si>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</si>
  <si>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</si>
  <si>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</si>
  <si>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</si>
  <si>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</si>
  <si>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</si>
  <si>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</si>
  <si>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</si>
  <si>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</si>
  <si>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</si>
  <si>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</si>
  <si>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</si>
  <si>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</si>
  <si>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</si>
  <si>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</si>
  <si>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</si>
  <si>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</si>
  <si>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</si>
  <si>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</si>
  <si>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</si>
  <si>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</si>
  <si>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</si>
  <si>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</si>
  <si>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</si>
  <si>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</si>
  <si>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</si>
  <si>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</si>
  <si>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</si>
  <si>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</si>
  <si>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</si>
  <si>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</si>
  <si>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</si>
  <si>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</si>
  <si>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</si>
  <si>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</si>
  <si>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</si>
  <si>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</si>
  <si>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</si>
  <si>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</si>
  <si>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</si>
  <si>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</si>
  <si>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</si>
  <si>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</si>
  <si>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</si>
  <si>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</si>
  <si>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</si>
  <si>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</si>
  <si>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</si>
  <si>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</si>
  <si>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</si>
  <si>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</si>
  <si>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</si>
  <si>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</si>
  <si>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</si>
  <si>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</si>
  <si>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</si>
  <si>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</si>
  <si>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</si>
  <si>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</si>
  <si>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</si>
  <si>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</si>
  <si>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</si>
  <si>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</si>
  <si>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</si>
  <si>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</si>
  <si>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</si>
  <si>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</si>
  <si>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</si>
  <si>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</si>
  <si>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</si>
  <si>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</si>
  <si>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</si>
  <si>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</si>
  <si>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</si>
  <si>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</si>
  <si>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</si>
  <si>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</si>
  <si>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</si>
  <si>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</si>
  <si>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</si>
  <si>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</si>
  <si>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</si>
  <si>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</si>
  <si>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</si>
  <si>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</si>
  <si>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</si>
  <si>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</si>
  <si>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</si>
  <si>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</si>
  <si>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</si>
  <si>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</si>
  <si>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</si>
  <si>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</si>
  <si>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</si>
  <si>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</si>
  <si>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</si>
  <si>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</si>
  <si>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</si>
  <si>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</si>
  <si>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</si>
  <si>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</si>
  <si>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</si>
  <si>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</si>
  <si>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</si>
  <si>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</si>
  <si>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</si>
  <si>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</si>
  <si>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</si>
  <si>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</si>
  <si>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</si>
  <si>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</si>
  <si>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</si>
  <si>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</si>
  <si>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</si>
  <si>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</si>
  <si>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</si>
  <si>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</si>
  <si>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</si>
  <si>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</si>
  <si>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</si>
  <si>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</si>
  <si>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</si>
  <si>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</si>
  <si>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</si>
  <si>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</si>
  <si>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</si>
  <si>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</si>
  <si>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</si>
  <si>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</si>
  <si>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</si>
  <si>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</si>
  <si>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</si>
  <si>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</si>
  <si>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</si>
  <si>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</si>
  <si>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</si>
  <si>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</si>
  <si>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</si>
  <si>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</si>
  <si>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</si>
  <si>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</si>
  <si>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</si>
  <si>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</si>
  <si>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</si>
  <si>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</si>
  <si>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</si>
  <si>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</si>
  <si>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</si>
  <si>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</si>
  <si>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</si>
  <si>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</si>
  <si>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</si>
  <si>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</si>
  <si>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</si>
  <si>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</si>
  <si>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</si>
  <si>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</si>
  <si>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</si>
  <si>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</si>
  <si>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</si>
  <si>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</si>
  <si>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</si>
  <si>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</si>
  <si>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</si>
  <si>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</si>
  <si>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</si>
  <si>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</si>
  <si>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</si>
  <si>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</si>
  <si>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</si>
  <si>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</si>
  <si>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</si>
  <si>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</si>
  <si>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</si>
  <si>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</si>
  <si>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</si>
  <si>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</si>
  <si>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</si>
  <si>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</si>
  <si>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</si>
  <si>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</si>
  <si>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</si>
  <si>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</si>
  <si>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</si>
  <si>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</si>
  <si>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</si>
  <si>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</si>
  <si>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</si>
  <si>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</si>
  <si>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</si>
  <si>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</si>
  <si>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</si>
  <si>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</si>
  <si>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</si>
  <si>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</si>
  <si>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</si>
  <si>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</si>
  <si>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</si>
  <si>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</si>
  <si>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</si>
  <si>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</si>
  <si>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</si>
  <si>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</si>
  <si>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</si>
  <si>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</si>
  <si>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</si>
  <si>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</si>
  <si>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</si>
  <si>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</si>
  <si>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</si>
  <si>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</si>
  <si>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</si>
  <si>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</si>
  <si>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</si>
  <si>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</si>
  <si>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</si>
  <si>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</si>
  <si>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</si>
  <si>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</si>
  <si>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</si>
  <si>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</si>
  <si>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</si>
  <si>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</si>
  <si>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</si>
  <si>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</si>
  <si>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</si>
  <si>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</si>
  <si>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</si>
  <si>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</si>
  <si>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</si>
  <si>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</si>
  <si>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</si>
  <si>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</si>
  <si>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</si>
  <si>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</si>
  <si>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</si>
  <si>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</si>
  <si>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</si>
  <si>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</si>
  <si>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</si>
  <si>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</si>
  <si>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</si>
  <si>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</si>
  <si>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</si>
  <si>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</si>
  <si>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</si>
  <si>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</si>
  <si>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</si>
  <si>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</si>
  <si>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</si>
  <si>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</si>
  <si>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</si>
  <si>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</si>
  <si>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</si>
  <si>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</si>
  <si>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</si>
  <si>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</si>
  <si>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</si>
  <si>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</si>
  <si>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</si>
  <si>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</si>
  <si>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</si>
  <si>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</si>
  <si>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</si>
  <si>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</si>
  <si>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</si>
  <si>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</si>
  <si>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</si>
  <si>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</si>
  <si>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</si>
  <si>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</si>
  <si>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</si>
  <si>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</si>
  <si>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</si>
  <si>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</si>
  <si>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</si>
  <si>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</si>
  <si>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</si>
  <si>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</si>
  <si>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</si>
  <si>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</si>
  <si>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</si>
  <si>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</si>
  <si>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</si>
  <si>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</si>
  <si>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</si>
  <si>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</si>
  <si>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</si>
  <si>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</si>
  <si>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</si>
  <si>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</si>
  <si>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</si>
  <si>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</si>
  <si>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</si>
  <si>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</si>
  <si>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</si>
  <si>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</si>
  <si>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</si>
  <si>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</si>
  <si>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</si>
  <si>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</si>
  <si>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</si>
  <si>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</si>
  <si>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</si>
  <si>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</si>
  <si>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</si>
  <si>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</si>
  <si>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</si>
  <si>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</si>
  <si>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</si>
  <si>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</si>
  <si>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</si>
  <si>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</si>
  <si>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</si>
  <si>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</si>
  <si>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</si>
  <si>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</si>
  <si>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</si>
  <si>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</si>
  <si>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</si>
  <si>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</si>
  <si>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</si>
  <si>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</si>
  <si>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</si>
  <si>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</si>
  <si>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</si>
  <si>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</si>
  <si>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</si>
  <si>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</si>
  <si>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</si>
  <si>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</si>
  <si>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</si>
  <si>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</si>
  <si>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</si>
  <si>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</si>
  <si>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</si>
  <si>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</si>
  <si>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</si>
  <si>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</si>
  <si>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</si>
  <si>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</si>
  <si>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</si>
  <si>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</si>
  <si>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</si>
  <si>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</si>
  <si>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</si>
  <si>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</si>
  <si>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</si>
  <si>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</si>
  <si>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</si>
  <si>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</si>
  <si>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</si>
  <si>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</si>
  <si>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</si>
  <si>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</si>
  <si>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</si>
  <si>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</si>
  <si>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</si>
  <si>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</si>
  <si>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</si>
  <si>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</si>
  <si>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</si>
  <si>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</si>
  <si>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</si>
  <si>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</si>
  <si>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</si>
  <si>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</si>
  <si>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</si>
  <si>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</si>
  <si>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</si>
  <si>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</si>
  <si>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</si>
  <si>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</si>
  <si>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</si>
  <si>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</si>
  <si>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</si>
  <si>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</si>
  <si>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</si>
  <si>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</si>
  <si>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</si>
  <si>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</si>
  <si>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</si>
  <si>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</si>
  <si>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</si>
  <si>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</si>
  <si>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</si>
  <si>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</si>
  <si>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</si>
  <si>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</si>
  <si>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</si>
  <si>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</si>
  <si>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</si>
  <si>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</si>
  <si>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</si>
  <si>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</si>
  <si>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</si>
  <si>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</si>
  <si>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</si>
  <si>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</si>
  <si>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</si>
  <si>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</si>
  <si>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</si>
  <si>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</si>
  <si>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</si>
  <si>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</si>
  <si>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</si>
  <si>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</si>
  <si>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</si>
  <si>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</si>
  <si>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</si>
  <si>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</si>
  <si>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</si>
  <si>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</si>
  <si>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</si>
  <si>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</si>
  <si>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</si>
  <si>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</si>
  <si>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</si>
  <si>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</si>
  <si>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</si>
  <si>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</si>
  <si>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</si>
  <si>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</si>
  <si>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</si>
  <si>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</si>
  <si>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</si>
  <si>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</si>
  <si>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</si>
  <si>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</si>
  <si>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</si>
  <si>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</si>
  <si>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</si>
  <si>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</si>
  <si>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</si>
  <si>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</si>
  <si>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</si>
  <si>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</si>
  <si>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</si>
  <si>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</si>
  <si>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</si>
  <si>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</si>
  <si>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</si>
  <si>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</si>
  <si>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</si>
  <si>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</si>
  <si>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</si>
  <si>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</si>
  <si>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</si>
  <si>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</si>
  <si>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</si>
  <si>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</si>
  <si>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</si>
  <si>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</si>
  <si>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</si>
  <si>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</si>
  <si>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</si>
  <si>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</si>
  <si>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</si>
  <si>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</si>
  <si>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</si>
  <si>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</si>
  <si>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</si>
  <si>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</si>
  <si>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</si>
  <si>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</si>
  <si>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</si>
  <si>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</si>
  <si>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</si>
  <si>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</si>
  <si>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</si>
  <si>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</si>
  <si>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</si>
  <si>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</si>
  <si>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</si>
  <si>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</si>
  <si>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</si>
  <si>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</si>
  <si>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</si>
  <si>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</si>
  <si>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</si>
  <si>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</si>
  <si>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</si>
  <si>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</si>
  <si>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</si>
  <si>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</si>
  <si>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</si>
  <si>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</si>
  <si>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</si>
  <si>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</si>
  <si>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</si>
  <si>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</si>
  <si>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</si>
  <si>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</si>
  <si>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</si>
  <si>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</si>
  <si>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</si>
  <si>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</si>
  <si>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</si>
  <si>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</si>
  <si>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</si>
  <si>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</si>
  <si>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</si>
  <si>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</si>
  <si>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</si>
  <si>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</si>
  <si>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</si>
  <si>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</si>
  <si>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</si>
  <si>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</si>
  <si>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</si>
  <si>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</si>
  <si>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</si>
  <si>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</si>
  <si>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</si>
  <si>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</si>
  <si>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</si>
  <si>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</si>
  <si>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</si>
  <si>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</si>
  <si>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</si>
  <si>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</si>
  <si>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</si>
  <si>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</si>
  <si>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</si>
  <si>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</si>
  <si>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</si>
  <si>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</si>
  <si>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</si>
  <si>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</si>
  <si>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</si>
  <si>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</si>
  <si>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</si>
  <si>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</si>
  <si>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</si>
  <si>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</si>
  <si>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</si>
  <si>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</si>
  <si>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</si>
  <si>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</si>
  <si>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</si>
  <si>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</si>
  <si>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</si>
  <si>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</si>
  <si>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</si>
  <si>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</si>
  <si>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</si>
  <si>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</si>
  <si>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</si>
  <si>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</si>
  <si>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</si>
  <si>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</si>
  <si>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</si>
  <si>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</si>
  <si>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</si>
  <si>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</si>
  <si>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</si>
  <si>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</si>
  <si>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</si>
  <si>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</si>
  <si>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</si>
  <si>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</si>
  <si>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</si>
  <si>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</si>
  <si>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</si>
  <si>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</si>
  <si>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</si>
  <si>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</si>
  <si>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</si>
  <si>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</si>
  <si>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</si>
  <si>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</si>
  <si>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</si>
  <si>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</si>
  <si>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</si>
  <si>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</si>
  <si>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</si>
  <si>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</si>
  <si>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</si>
  <si>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</si>
  <si>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</si>
  <si>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</si>
  <si>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</si>
  <si>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</si>
  <si>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</si>
  <si>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</si>
  <si>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</si>
  <si>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</si>
  <si>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</si>
  <si>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</si>
  <si>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</si>
  <si>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</si>
  <si>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</si>
  <si>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</si>
  <si>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</si>
  <si>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</si>
  <si>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</si>
  <si>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</si>
  <si>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</si>
  <si>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</si>
  <si>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</si>
  <si>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</si>
  <si>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</si>
  <si>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</si>
  <si>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</si>
  <si>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</si>
  <si>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</si>
  <si>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</si>
  <si>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</si>
  <si>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</si>
  <si>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</si>
  <si>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</si>
  <si>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</si>
  <si>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</si>
  <si>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</si>
  <si>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</si>
  <si>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</si>
  <si>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</si>
  <si>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</si>
  <si>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</si>
  <si>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</si>
  <si>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</si>
  <si>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</si>
  <si>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</si>
  <si>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</si>
  <si>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</si>
  <si>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</si>
  <si>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</si>
  <si>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</si>
  <si>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</si>
  <si>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</si>
  <si>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</si>
  <si>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</si>
  <si>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</si>
  <si>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</si>
  <si>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</si>
  <si>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</si>
  <si>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</si>
  <si>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</si>
  <si>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</si>
  <si>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</si>
  <si>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</si>
  <si>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</si>
  <si>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</si>
  <si>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</si>
  <si>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</si>
  <si>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</si>
  <si>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</si>
  <si>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</si>
  <si>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</si>
  <si>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</si>
  <si>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</si>
  <si>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</si>
  <si>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</si>
  <si>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</si>
  <si>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</si>
  <si>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</si>
  <si>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</si>
  <si>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</si>
  <si>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</si>
  <si>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</si>
  <si>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</si>
  <si>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</si>
  <si>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</si>
  <si>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</si>
  <si>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</si>
  <si>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</si>
  <si>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</si>
  <si>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</si>
  <si>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</si>
  <si>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</si>
  <si>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</si>
  <si>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</si>
  <si>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</si>
  <si>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</si>
  <si>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</si>
  <si>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</si>
  <si>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</si>
  <si>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</si>
  <si>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</si>
  <si>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</si>
  <si>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</si>
  <si>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</si>
  <si>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</si>
  <si>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</si>
  <si>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</si>
  <si>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</si>
  <si>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</si>
  <si>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</si>
  <si>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</si>
  <si>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</si>
  <si>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</si>
  <si>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</si>
  <si>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</si>
  <si>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</si>
  <si>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</si>
  <si>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</si>
  <si>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</si>
  <si>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</si>
  <si>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</si>
  <si>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</si>
  <si>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</si>
  <si>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</si>
  <si>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</si>
  <si>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</si>
  <si>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</si>
  <si>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</si>
  <si>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</si>
  <si>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</si>
  <si>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</si>
  <si>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</si>
  <si>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</si>
  <si>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</si>
  <si>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</si>
  <si>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</si>
  <si>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</si>
  <si>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</si>
  <si>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</si>
  <si>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</si>
  <si>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</si>
  <si>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</si>
  <si>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</si>
  <si>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</si>
  <si>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</si>
  <si>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</si>
  <si>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</si>
  <si>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</si>
  <si>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</si>
  <si>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</si>
  <si>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</si>
  <si>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</si>
  <si>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</si>
  <si>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</si>
  <si>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</si>
  <si>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</si>
  <si>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</si>
  <si>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</si>
  <si>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</si>
  <si>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</si>
  <si>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</si>
  <si>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</si>
  <si>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</si>
  <si>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</si>
  <si>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</si>
  <si>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</si>
  <si>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</si>
  <si>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</si>
  <si>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</si>
  <si>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</si>
  <si>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</si>
  <si>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</si>
  <si>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</si>
  <si>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</si>
  <si>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</si>
  <si>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</si>
  <si>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</si>
  <si>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</si>
  <si>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</si>
  <si>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</si>
  <si>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</si>
  <si>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</si>
  <si>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</si>
  <si>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</si>
  <si>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</si>
  <si>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</si>
  <si>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</si>
  <si>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</si>
  <si>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</si>
  <si>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</si>
  <si>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</si>
  <si>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</si>
  <si>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</si>
  <si>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</si>
  <si>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</si>
  <si>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</si>
  <si>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</si>
  <si>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</si>
  <si>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</si>
  <si>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</si>
  <si>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</si>
  <si>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</si>
  <si>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</si>
  <si>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</si>
  <si>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</si>
  <si>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</si>
  <si>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</si>
  <si>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</si>
  <si>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</si>
  <si>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</si>
  <si>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</si>
  <si>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</si>
  <si>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</si>
  <si>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</si>
  <si>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</si>
  <si>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</si>
  <si>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</si>
  <si>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</si>
  <si>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</si>
  <si>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</si>
  <si>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</si>
  <si>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</si>
  <si>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</si>
  <si>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</si>
  <si>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</si>
  <si>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</si>
  <si>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</si>
  <si>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</si>
  <si>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</si>
  <si>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</si>
  <si>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</si>
  <si>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</si>
  <si>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</si>
  <si>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</si>
  <si>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</si>
  <si>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</si>
  <si>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</si>
  <si>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</si>
  <si>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</si>
  <si>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</si>
  <si>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</si>
  <si>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</si>
  <si>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</si>
  <si>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</si>
  <si>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</si>
  <si>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</si>
  <si>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</si>
  <si>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</si>
  <si>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</si>
  <si>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</si>
  <si>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</si>
  <si>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</si>
  <si>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</si>
  <si>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</si>
  <si>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</si>
  <si>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</si>
  <si>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</si>
  <si>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</si>
  <si>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</si>
  <si>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</si>
  <si>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</si>
  <si>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</si>
  <si>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</si>
  <si>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</si>
  <si>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</si>
  <si>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</si>
  <si>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</si>
  <si>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</si>
  <si>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</si>
  <si>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</si>
  <si>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</si>
  <si>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</si>
  <si>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</si>
  <si>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</si>
  <si>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</si>
  <si>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</si>
  <si>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</si>
  <si>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</si>
  <si>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</si>
  <si>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</si>
  <si>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</si>
  <si>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</si>
  <si>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</si>
  <si>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</si>
  <si>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</si>
  <si>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</si>
  <si>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</si>
  <si>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</si>
  <si>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</si>
  <si>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</si>
  <si>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</si>
  <si>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</si>
  <si>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</si>
  <si>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</si>
  <si>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</si>
  <si>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</si>
  <si>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</si>
  <si>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</si>
  <si>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</si>
  <si>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</si>
  <si>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</si>
  <si>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</si>
  <si>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</si>
  <si>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</si>
  <si>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</si>
  <si>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</si>
  <si>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</si>
  <si>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</si>
  <si>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</si>
  <si>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</si>
  <si>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</si>
  <si>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</si>
  <si>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</si>
  <si>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</si>
  <si>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</si>
  <si>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</si>
  <si>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</si>
  <si>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</si>
  <si>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</si>
  <si>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</si>
  <si>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</si>
  <si>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</si>
  <si>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</si>
  <si>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</si>
  <si>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</si>
  <si>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</si>
  <si>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</si>
  <si>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</si>
  <si>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</si>
  <si>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</si>
  <si>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</si>
  <si>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</si>
  <si>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</si>
  <si>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</si>
  <si>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</si>
  <si>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</si>
  <si>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</si>
  <si>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</si>
  <si>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</si>
  <si>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</si>
  <si>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</si>
  <si>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</si>
  <si>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</si>
  <si>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</si>
  <si>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</si>
  <si>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</si>
  <si>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</si>
  <si>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</si>
  <si>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</si>
  <si>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</si>
  <si>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</si>
  <si>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</si>
  <si>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</si>
  <si>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</si>
  <si>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</si>
  <si>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</si>
  <si>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</si>
  <si>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</si>
  <si>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</si>
  <si>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</si>
  <si>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</si>
  <si>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</si>
  <si>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</si>
  <si>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</si>
  <si>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</si>
  <si>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</si>
  <si>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</si>
  <si>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</si>
  <si>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</si>
  <si>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</si>
  <si>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</si>
  <si>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</si>
  <si>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</si>
  <si>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</si>
  <si>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</si>
  <si>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</si>
  <si>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</si>
  <si>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</si>
  <si>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</si>
  <si>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</si>
  <si>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</si>
  <si>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</si>
  <si>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</si>
  <si>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</si>
  <si>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</si>
  <si>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</si>
  <si>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</si>
  <si>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</si>
  <si>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</si>
  <si>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</si>
  <si>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</si>
  <si>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</si>
  <si>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</si>
  <si>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</si>
  <si>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</si>
  <si>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</si>
  <si>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</si>
  <si>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</si>
  <si>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</si>
  <si>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</si>
  <si>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</si>
  <si>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</si>
  <si>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</si>
  <si>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</si>
  <si>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</si>
  <si>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</si>
  <si>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</si>
  <si>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</si>
  <si>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</si>
  <si>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</si>
  <si>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</si>
  <si>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</si>
  <si>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</si>
  <si>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</si>
  <si>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</si>
  <si>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</si>
  <si>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</si>
  <si>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</si>
  <si>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</si>
  <si>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</si>
  <si>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</si>
  <si>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</si>
  <si>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</si>
  <si>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</si>
  <si>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</si>
  <si>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</si>
  <si>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</si>
  <si>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</si>
  <si>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</si>
  <si>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</si>
  <si>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</si>
  <si>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</si>
  <si>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</si>
  <si>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</si>
  <si>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</si>
  <si>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</si>
  <si>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</si>
  <si>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</si>
  <si>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</si>
  <si>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</si>
  <si>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</si>
  <si>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</si>
  <si>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</si>
  <si>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</si>
  <si>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</si>
  <si>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</si>
  <si>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</si>
  <si>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</si>
  <si>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</si>
  <si>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</si>
  <si>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</si>
  <si>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</si>
  <si>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</si>
  <si>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</si>
  <si>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</si>
  <si>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</si>
  <si>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</si>
  <si>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</si>
  <si>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</si>
  <si>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</si>
  <si>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</si>
  <si>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</si>
  <si>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</si>
  <si>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</si>
  <si>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</si>
  <si>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</si>
  <si>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</si>
  <si>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</si>
  <si>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</si>
  <si>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</si>
  <si>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</si>
  <si>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</si>
  <si>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</si>
  <si>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</si>
  <si>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</si>
  <si>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</si>
  <si>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</si>
  <si>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</si>
  <si>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</si>
  <si>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</si>
  <si>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</si>
  <si>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</si>
  <si>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</si>
  <si>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</si>
  <si>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</si>
  <si>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</si>
  <si>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</si>
  <si>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</si>
  <si>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</si>
  <si>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</si>
  <si>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</si>
  <si>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</si>
  <si>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</si>
  <si>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</si>
  <si>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</si>
  <si>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</si>
  <si>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</si>
  <si>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</si>
  <si>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</si>
  <si>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</si>
  <si>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</si>
  <si>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</si>
  <si>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</si>
  <si>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</si>
  <si>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</si>
  <si>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</si>
  <si>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</si>
  <si>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</si>
  <si>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</si>
  <si>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</si>
  <si>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</si>
  <si>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</si>
  <si>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</si>
  <si>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</si>
  <si>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</si>
  <si>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</si>
  <si>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</si>
  <si>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</si>
  <si>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</si>
  <si>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</si>
  <si>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</si>
  <si>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</si>
  <si>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</si>
  <si>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</si>
  <si>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</si>
  <si>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</si>
  <si>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</si>
  <si>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</si>
  <si>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</si>
  <si>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</si>
  <si>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</si>
  <si>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</si>
  <si>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</si>
  <si>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</si>
  <si>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</si>
  <si>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</si>
  <si>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</si>
  <si>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</si>
  <si>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</si>
  <si>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</si>
  <si>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</si>
  <si>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</si>
  <si>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</si>
  <si>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</si>
  <si>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</si>
  <si>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</si>
  <si>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</si>
  <si>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</si>
  <si>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</si>
  <si>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</si>
  <si>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</si>
  <si>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</si>
  <si>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</si>
  <si>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</si>
  <si>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</si>
  <si>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</si>
  <si>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</si>
  <si>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</si>
  <si>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</si>
  <si>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</si>
  <si>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</si>
  <si>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</si>
  <si>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</si>
  <si>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</si>
  <si>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</si>
  <si>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</si>
  <si>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</si>
  <si>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</si>
  <si>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</si>
  <si>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</si>
  <si>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</si>
  <si>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</si>
  <si>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</si>
  <si>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</si>
  <si>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</si>
  <si>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</si>
  <si>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</si>
  <si>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</si>
  <si>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</si>
  <si>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</si>
  <si>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</si>
  <si>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</si>
  <si>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</si>
  <si>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</si>
  <si>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</si>
  <si>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</si>
  <si>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</si>
  <si>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</si>
  <si>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</si>
  <si>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</si>
  <si>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</si>
  <si>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</si>
  <si>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</si>
  <si>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</si>
  <si>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</si>
  <si>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</si>
  <si>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</si>
  <si>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</si>
  <si>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</si>
  <si>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</si>
  <si>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</si>
  <si>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</si>
  <si>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</si>
  <si>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</si>
  <si>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</si>
  <si>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</si>
  <si>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</si>
  <si>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</si>
  <si>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</si>
  <si>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</si>
  <si>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</si>
  <si>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</si>
  <si>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</si>
  <si>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</si>
  <si>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</si>
  <si>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</si>
  <si>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</si>
  <si>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</si>
  <si>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</si>
  <si>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</si>
  <si>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</si>
  <si>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</si>
  <si>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</si>
  <si>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</si>
  <si>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</si>
  <si>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</si>
  <si>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</si>
  <si>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</si>
  <si>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</si>
  <si>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</si>
  <si>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</si>
  <si>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</si>
  <si>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</si>
  <si>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</si>
  <si>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</si>
  <si>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</si>
  <si>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</si>
  <si>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</si>
  <si>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</si>
  <si>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</si>
  <si>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</si>
  <si>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</si>
  <si>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</si>
  <si>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</si>
  <si>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</si>
  <si>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</si>
  <si>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</si>
  <si>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</si>
  <si>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</si>
  <si>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</si>
  <si>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</si>
  <si>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</si>
  <si>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</si>
  <si>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</si>
  <si>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</si>
  <si>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</si>
  <si>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</si>
  <si>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</si>
  <si>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</si>
  <si>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</si>
  <si>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</si>
  <si>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</si>
  <si>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</si>
  <si>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</si>
  <si>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</si>
  <si>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</si>
  <si>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</si>
  <si>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</si>
  <si>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</si>
  <si>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</si>
  <si>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</si>
  <si>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</si>
  <si>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</si>
  <si>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</si>
  <si>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</si>
  <si>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</si>
  <si>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</si>
  <si>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</si>
  <si>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</si>
  <si>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</si>
  <si>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</si>
  <si>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</si>
  <si>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</si>
  <si>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</si>
  <si>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</si>
  <si>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</si>
  <si>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</si>
  <si>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</si>
  <si>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</si>
  <si>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</si>
  <si>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</si>
  <si>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</si>
  <si>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</si>
  <si>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</si>
  <si>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</si>
  <si>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</si>
  <si>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</si>
  <si>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</si>
  <si>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</si>
  <si>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</si>
  <si>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</si>
  <si>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</si>
  <si>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</si>
  <si>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</si>
  <si>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</si>
  <si>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</si>
  <si>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</si>
  <si>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</si>
  <si>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</si>
  <si>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</si>
  <si>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</si>
  <si>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</si>
  <si>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</si>
  <si>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</si>
  <si>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</si>
  <si>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</si>
  <si>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</si>
  <si>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</si>
  <si>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</si>
  <si>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</si>
  <si>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</si>
  <si>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</si>
  <si>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</si>
  <si>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</si>
  <si>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</si>
  <si>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</si>
  <si>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</si>
  <si>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</si>
  <si>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</si>
  <si>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</si>
  <si>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</si>
  <si>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</si>
  <si>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</si>
  <si>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</si>
  <si>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</si>
  <si>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</si>
  <si>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</si>
  <si>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</si>
  <si>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</si>
  <si>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</si>
  <si>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</si>
  <si>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</si>
  <si>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</si>
  <si>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</si>
  <si>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</si>
  <si>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</si>
  <si>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</si>
  <si>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</si>
  <si>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</si>
  <si>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</si>
  <si>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</si>
  <si>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</si>
  <si>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</si>
  <si>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</si>
  <si>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</si>
  <si>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</si>
  <si>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</si>
  <si>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</si>
  <si>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</si>
  <si>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</si>
  <si>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</si>
  <si>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</si>
  <si>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</si>
  <si>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</si>
  <si>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</si>
  <si>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</si>
  <si>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</si>
  <si>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</si>
  <si>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</si>
  <si>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</si>
  <si>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</si>
  <si>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</si>
  <si>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</si>
  <si>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</si>
  <si>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</si>
  <si>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</si>
  <si>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</si>
  <si>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</si>
  <si>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</si>
  <si>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</si>
  <si>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</si>
  <si>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</si>
  <si>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</si>
  <si>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</si>
  <si>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</si>
  <si>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</si>
  <si>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</si>
  <si>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</si>
  <si>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</si>
  <si>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</si>
  <si>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</si>
  <si>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</si>
  <si>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</si>
  <si>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</si>
  <si>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</si>
  <si>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</si>
  <si>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</si>
  <si>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</si>
  <si>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</si>
  <si>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</si>
  <si>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</si>
  <si>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</si>
  <si>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</si>
  <si>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</si>
  <si>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</si>
  <si>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</si>
  <si>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</si>
  <si>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</si>
  <si>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</si>
  <si>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</si>
  <si>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</si>
  <si>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</si>
  <si>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</si>
  <si>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</si>
  <si>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</si>
  <si>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</si>
  <si>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</si>
  <si>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</si>
  <si>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</si>
  <si>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</si>
  <si>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</si>
  <si>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</si>
  <si>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</si>
  <si>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</si>
  <si>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</si>
  <si>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</si>
  <si>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</si>
  <si>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</si>
  <si>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</si>
  <si>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</si>
  <si>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</si>
  <si>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</si>
  <si>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</si>
  <si>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</si>
  <si>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</si>
  <si>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</si>
  <si>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</si>
  <si>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</si>
  <si>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</si>
  <si>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</si>
  <si>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</si>
  <si>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</si>
  <si>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</si>
  <si>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</si>
  <si>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</si>
  <si>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</si>
  <si>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</si>
  <si>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</si>
  <si>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</si>
  <si>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</si>
  <si>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</si>
  <si>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</si>
  <si>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</si>
  <si>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</si>
  <si>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</si>
  <si>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</si>
  <si>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</si>
  <si>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</si>
  <si>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</si>
  <si>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</si>
  <si>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</si>
  <si>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</si>
  <si>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</si>
  <si>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</si>
  <si>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</si>
  <si>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</si>
  <si>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</si>
  <si>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</si>
  <si>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</si>
  <si>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</si>
  <si>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</si>
  <si>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</si>
  <si>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</si>
  <si>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</si>
  <si>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</si>
  <si>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</si>
  <si>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</si>
  <si>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</si>
  <si>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</si>
  <si>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</si>
  <si>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</si>
  <si>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</si>
  <si>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</si>
  <si>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</si>
  <si>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</si>
  <si>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</si>
  <si>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</si>
  <si>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</si>
  <si>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</si>
  <si>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</si>
  <si>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</si>
  <si>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</si>
  <si>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</si>
  <si>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</si>
  <si>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</si>
  <si>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</si>
  <si>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</si>
  <si>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</si>
  <si>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</si>
  <si>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</si>
  <si>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</si>
  <si>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</si>
  <si>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</si>
  <si>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</si>
  <si>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</si>
  <si>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</si>
  <si>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</si>
  <si>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</si>
  <si>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</si>
  <si>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</si>
  <si>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</si>
  <si>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</si>
  <si>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</si>
  <si>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</si>
  <si>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</si>
  <si>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</si>
  <si>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</si>
  <si>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</si>
  <si>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</si>
  <si>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</si>
  <si>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</si>
  <si>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</si>
  <si>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</si>
  <si>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</si>
  <si>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</si>
  <si>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</si>
  <si>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</si>
  <si>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</si>
  <si>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</si>
  <si>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</si>
  <si>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</si>
  <si>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</si>
  <si>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</si>
  <si>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</si>
  <si>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</si>
  <si>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</si>
  <si>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</si>
  <si>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</si>
  <si>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</si>
  <si>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</si>
  <si>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</si>
  <si>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</si>
  <si>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</si>
  <si>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</si>
  <si>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</si>
  <si>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</si>
  <si>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</si>
  <si>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</si>
  <si>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</si>
  <si>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</si>
  <si>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</si>
  <si>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</si>
  <si>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</si>
  <si>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</si>
  <si>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</si>
  <si>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</si>
  <si>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</si>
  <si>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</si>
  <si>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</si>
  <si>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</si>
  <si>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</si>
  <si>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</si>
  <si>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</si>
  <si>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</si>
  <si>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</si>
  <si>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</si>
  <si>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</si>
  <si>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</si>
  <si>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</si>
  <si>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</si>
  <si>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</si>
  <si>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</si>
  <si>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</si>
  <si>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</si>
  <si>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</si>
  <si>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</si>
  <si>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</si>
  <si>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</si>
  <si>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</si>
  <si>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</si>
  <si>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</si>
  <si>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</si>
  <si>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</si>
  <si>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</si>
  <si>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</si>
  <si>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</si>
  <si>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</si>
  <si>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</si>
  <si>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</si>
  <si>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</si>
  <si>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</si>
  <si>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</si>
  <si>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</si>
  <si>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</si>
  <si>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</si>
  <si>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</si>
  <si>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</si>
  <si>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</si>
  <si>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</si>
  <si>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</si>
  <si>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</si>
  <si>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</si>
  <si>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</si>
  <si>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</si>
  <si>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</si>
  <si>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</si>
  <si>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</si>
  <si>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</si>
  <si>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</si>
  <si>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</si>
  <si>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</si>
  <si>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</si>
  <si>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</si>
  <si>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</si>
  <si>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</si>
  <si>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</si>
  <si>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</si>
  <si>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</si>
  <si>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</si>
  <si>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</si>
  <si>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</si>
  <si>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</si>
  <si>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</si>
  <si>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</si>
  <si>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</si>
  <si>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</si>
  <si>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</si>
  <si>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</si>
  <si>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</si>
  <si>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</si>
  <si>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</si>
  <si>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</si>
  <si>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</si>
  <si>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</si>
  <si>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</si>
  <si>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</si>
  <si>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</si>
  <si>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</si>
  <si>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</si>
  <si>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</si>
  <si>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</si>
  <si>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</si>
  <si>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</si>
  <si>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</si>
  <si>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</si>
  <si>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</si>
  <si>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</si>
  <si>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</si>
  <si>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</si>
  <si>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</si>
  <si>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</si>
  <si>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</si>
  <si>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</si>
  <si>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</si>
  <si>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</si>
  <si>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</si>
  <si>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</si>
  <si>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</si>
  <si>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</si>
  <si>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</si>
  <si>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</si>
  <si>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</si>
  <si>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</si>
  <si>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</si>
  <si>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</si>
  <si>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</si>
  <si>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</si>
  <si>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</si>
  <si>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</si>
  <si>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</si>
  <si>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</si>
  <si>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</si>
  <si>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</si>
  <si>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</si>
  <si>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</si>
  <si>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</si>
  <si>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</si>
  <si>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</si>
  <si>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</si>
  <si>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</si>
  <si>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</si>
  <si>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</si>
  <si>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</si>
  <si>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</si>
  <si>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</si>
  <si>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</si>
  <si>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</si>
  <si>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</si>
  <si>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</si>
  <si>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</si>
  <si>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</si>
  <si>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</si>
  <si>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</si>
  <si>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</si>
  <si>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</si>
  <si>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</si>
  <si>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</si>
  <si>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</si>
  <si>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</si>
  <si>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</si>
  <si>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</si>
  <si>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</si>
  <si>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</si>
  <si>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</si>
  <si>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</si>
  <si>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</si>
  <si>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</si>
  <si>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</si>
  <si>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</si>
  <si>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</si>
  <si>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</si>
  <si>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</si>
  <si>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</si>
  <si>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</si>
  <si>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</si>
  <si>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</si>
  <si>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</si>
  <si>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</si>
  <si>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</si>
  <si>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</si>
  <si>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</si>
  <si>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</si>
  <si>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</si>
  <si>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</si>
  <si>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</si>
  <si>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</si>
  <si>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</si>
  <si>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</si>
  <si>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</si>
  <si>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</si>
  <si>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</si>
  <si>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</si>
  <si>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</si>
  <si>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</si>
  <si>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</si>
  <si>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</si>
  <si>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</si>
  <si>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</si>
  <si>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</si>
  <si>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</si>
  <si>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</si>
  <si>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</si>
  <si>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</si>
  <si>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</si>
  <si>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</si>
  <si>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</si>
  <si>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</si>
  <si>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</si>
  <si>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</si>
  <si>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</si>
  <si>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</si>
  <si>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</si>
  <si>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</si>
  <si>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</si>
  <si>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</si>
  <si>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</si>
  <si>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</si>
  <si>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</si>
  <si>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</si>
  <si>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</si>
  <si>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</si>
  <si>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</si>
  <si>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</si>
  <si>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</si>
  <si>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</si>
  <si>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</si>
  <si>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</si>
  <si>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</si>
  <si>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</si>
  <si>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</si>
  <si>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</si>
  <si>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</si>
  <si>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</si>
  <si>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</si>
  <si>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</si>
  <si>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</si>
  <si>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</si>
  <si>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</si>
  <si>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</si>
  <si>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</si>
  <si>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</si>
  <si>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</si>
  <si>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</si>
  <si>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</si>
  <si>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</si>
  <si>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</si>
  <si>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</si>
  <si>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</si>
  <si>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</si>
  <si>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</si>
  <si>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</si>
  <si>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</si>
  <si>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</si>
  <si>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</si>
  <si>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</si>
  <si>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</si>
  <si>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</si>
  <si>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</si>
  <si>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</si>
  <si>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</si>
  <si>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</si>
  <si>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</si>
  <si>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</si>
  <si>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</si>
  <si>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</si>
  <si>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</si>
  <si>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</si>
  <si>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</si>
  <si>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</si>
  <si>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</si>
  <si>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</si>
  <si>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</si>
  <si>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</si>
  <si>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</si>
  <si>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</si>
  <si>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</si>
  <si>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</si>
  <si>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</si>
  <si>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</si>
  <si>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</si>
  <si>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</si>
  <si>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</si>
  <si>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</si>
  <si>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</si>
  <si>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</si>
  <si>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</si>
  <si>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</si>
  <si>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</si>
  <si>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</si>
  <si>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</si>
  <si>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</si>
  <si>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</si>
  <si>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</si>
  <si>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</si>
  <si>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</si>
  <si>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</si>
  <si>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</si>
  <si>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</si>
  <si>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</si>
  <si>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</si>
  <si>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</si>
  <si>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</si>
  <si>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</si>
  <si>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</si>
  <si>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</si>
  <si>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</si>
  <si>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</si>
  <si>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</si>
  <si>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</si>
  <si>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</si>
  <si>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</si>
  <si>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</si>
  <si>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</si>
  <si>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</si>
  <si>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</si>
  <si>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</si>
  <si>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</si>
  <si>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</si>
  <si>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</si>
  <si>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</si>
  <si>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</si>
  <si>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</si>
  <si>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</si>
  <si>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</si>
  <si>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</si>
  <si>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</si>
  <si>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</si>
  <si>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</si>
  <si>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</si>
  <si>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</si>
  <si>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</si>
  <si>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</si>
  <si>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</si>
  <si>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</si>
  <si>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</si>
  <si>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</si>
  <si>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</si>
  <si>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</si>
  <si>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</si>
  <si>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</si>
  <si>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</si>
  <si>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</si>
  <si>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</si>
  <si>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</si>
  <si>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</si>
  <si>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</si>
  <si>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</si>
  <si>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</si>
  <si>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</si>
  <si>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</si>
  <si>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</si>
  <si>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</si>
  <si>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</si>
  <si>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</si>
  <si>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</si>
  <si>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</si>
  <si>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</si>
  <si>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</si>
  <si>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</si>
  <si>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</si>
  <si>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</si>
  <si>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</si>
  <si>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</si>
  <si>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</si>
  <si>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</si>
  <si>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</si>
  <si>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</si>
  <si>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</si>
  <si>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</si>
  <si>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</si>
  <si>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</si>
  <si>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</si>
  <si>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</si>
  <si>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</si>
  <si>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</si>
  <si>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</si>
  <si>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</si>
  <si>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</si>
  <si>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</si>
  <si>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</si>
  <si>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</si>
  <si>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</si>
  <si>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</si>
  <si>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</si>
  <si>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</si>
  <si>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</si>
  <si>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</si>
  <si>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</si>
  <si>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</si>
  <si>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</si>
  <si>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</si>
  <si>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</si>
  <si>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</si>
  <si>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</si>
  <si>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</si>
  <si>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</si>
  <si>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</si>
  <si>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</si>
  <si>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</si>
  <si>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</si>
  <si>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</si>
  <si>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</si>
  <si>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</si>
  <si>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</si>
  <si>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</si>
  <si>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</si>
  <si>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</si>
  <si>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</si>
  <si>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</si>
  <si>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</si>
  <si>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</si>
  <si>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</si>
  <si>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</si>
  <si>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</si>
  <si>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</si>
  <si>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</si>
  <si>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</si>
  <si>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</si>
  <si>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</si>
  <si>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</si>
  <si>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</si>
  <si>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</si>
  <si>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</si>
  <si>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</si>
  <si>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</si>
  <si>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</si>
  <si>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</si>
  <si>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</si>
  <si>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</si>
  <si>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</si>
  <si>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</si>
  <si>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</si>
  <si>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</si>
  <si>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</si>
  <si>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</si>
  <si>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</si>
  <si>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</si>
  <si>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</si>
  <si>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</si>
  <si>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</si>
  <si>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</si>
  <si>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</si>
  <si>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</si>
  <si>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</si>
  <si>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</si>
  <si>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</si>
  <si>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</si>
  <si>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</si>
  <si>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</si>
  <si>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</si>
  <si>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</si>
  <si>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</si>
  <si>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</si>
  <si>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</si>
  <si>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</si>
  <si>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</si>
  <si>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</si>
  <si>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</si>
  <si>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</si>
  <si>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</si>
  <si>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</si>
  <si>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</si>
  <si>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</si>
  <si>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</si>
  <si>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</si>
  <si>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</si>
  <si>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</si>
  <si>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</si>
  <si>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</si>
  <si>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</si>
  <si>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</si>
  <si>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</si>
  <si>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</si>
  <si>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</si>
  <si>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</si>
  <si>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</si>
  <si>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</si>
  <si>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</si>
  <si>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</si>
  <si>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</si>
  <si>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</si>
  <si>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</si>
  <si>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</si>
  <si>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</si>
  <si>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</si>
  <si>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</si>
  <si>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</si>
  <si>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</si>
  <si>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</si>
  <si>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</si>
  <si>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</si>
  <si>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</si>
  <si>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</si>
  <si>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</si>
  <si>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</si>
  <si>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</si>
  <si>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</si>
  <si>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</si>
  <si>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</si>
  <si>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</si>
  <si>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</si>
  <si>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</si>
  <si>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</si>
  <si>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</si>
  <si>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</si>
  <si>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</si>
  <si>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</si>
  <si>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</si>
  <si>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</si>
  <si>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</si>
  <si>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</si>
  <si>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</si>
  <si>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</si>
  <si>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</si>
  <si>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</si>
  <si>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</si>
  <si>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</si>
  <si>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</si>
  <si>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</si>
  <si>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</si>
  <si>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</si>
  <si>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</si>
  <si>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</si>
  <si>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</si>
  <si>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</si>
  <si>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</si>
  <si>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</si>
  <si>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</si>
  <si>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</si>
  <si>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</si>
  <si>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</si>
  <si>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</si>
  <si>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</si>
  <si>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</si>
  <si>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</si>
  <si>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</si>
  <si>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</si>
  <si>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</si>
  <si>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</si>
  <si>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</si>
  <si>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</si>
  <si>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</si>
  <si>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</si>
  <si>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</si>
  <si>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</si>
  <si>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</si>
  <si>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</si>
  <si>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</si>
  <si>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</si>
  <si>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</si>
  <si>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</si>
  <si>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</si>
  <si>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</si>
  <si>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</si>
  <si>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</si>
  <si>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</si>
  <si>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</si>
  <si>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</si>
  <si>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</si>
  <si>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</si>
  <si>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</si>
  <si>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</si>
  <si>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</si>
  <si>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</si>
  <si>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</si>
  <si>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</si>
  <si>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</si>
  <si>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</si>
  <si>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</si>
  <si>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</si>
  <si>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</si>
  <si>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</si>
  <si>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</si>
  <si>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</si>
  <si>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</si>
  <si>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</si>
  <si>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</si>
  <si>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</si>
  <si>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</si>
  <si>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</si>
  <si>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</si>
  <si>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</si>
  <si>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</si>
  <si>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</si>
  <si>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</si>
  <si>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</si>
  <si>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</si>
  <si>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</si>
  <si>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</si>
  <si>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</si>
  <si>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</si>
  <si>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</si>
  <si>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</si>
  <si>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</si>
  <si>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</si>
  <si>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</si>
  <si>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</si>
  <si>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</si>
  <si>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</si>
  <si>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</si>
  <si>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</si>
  <si>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</si>
  <si>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</si>
  <si>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</si>
  <si>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</si>
  <si>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</si>
  <si>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</si>
  <si>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</si>
  <si>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</si>
  <si>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</si>
  <si>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</si>
  <si>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</si>
  <si>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</si>
  <si>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</si>
  <si>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</si>
  <si>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</si>
  <si>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</si>
  <si>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</si>
  <si>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</si>
  <si>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</si>
  <si>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</si>
  <si>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</si>
  <si>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</si>
  <si>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</si>
  <si>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</si>
  <si>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</si>
  <si>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</si>
  <si>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</si>
  <si>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</si>
  <si>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</si>
  <si>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</si>
  <si>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</si>
  <si>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</si>
  <si>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</si>
  <si>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</si>
  <si>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</si>
  <si>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</si>
  <si>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</si>
  <si>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</si>
  <si>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</si>
  <si>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</si>
  <si>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</si>
  <si>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</si>
  <si>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</si>
  <si>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</si>
  <si>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</si>
  <si>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</si>
  <si>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</si>
  <si>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</si>
  <si>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</si>
  <si>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</si>
  <si>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</si>
  <si>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</si>
  <si>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</si>
  <si>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</si>
  <si>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</si>
  <si>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</si>
  <si>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</si>
  <si>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</si>
  <si>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</si>
  <si>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</si>
  <si>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</si>
  <si>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</si>
  <si>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</si>
  <si>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</si>
  <si>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</si>
  <si>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</si>
  <si>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</si>
  <si>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</si>
  <si>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</si>
  <si>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</si>
  <si>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</si>
  <si>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</si>
  <si>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</si>
  <si>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</si>
  <si>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</si>
  <si>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</si>
  <si>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</si>
  <si>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</si>
  <si>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</si>
  <si>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</si>
  <si>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</si>
  <si>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</si>
  <si>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</si>
  <si>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</si>
  <si>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</si>
  <si>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</si>
  <si>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</si>
  <si>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</si>
  <si>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</si>
  <si>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</si>
  <si>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</si>
  <si>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</si>
  <si>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</si>
  <si>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</si>
  <si>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</si>
  <si>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</si>
  <si>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</si>
  <si>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</si>
  <si>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</si>
  <si>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</si>
  <si>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</si>
  <si>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</si>
  <si>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</si>
  <si>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</si>
  <si>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</si>
  <si>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</si>
  <si>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</si>
  <si>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</si>
  <si>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</si>
  <si>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</si>
  <si>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</si>
  <si>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</si>
  <si>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</si>
  <si>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</si>
  <si>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</si>
  <si>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</si>
  <si>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</si>
  <si>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</si>
  <si>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</si>
  <si>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</si>
  <si>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</si>
  <si>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</si>
  <si>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</si>
  <si>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</si>
  <si>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</si>
  <si>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</si>
  <si>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</si>
  <si>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</si>
  <si>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</si>
  <si>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</si>
  <si>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</si>
  <si>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</si>
  <si>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</si>
  <si>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</si>
  <si>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</si>
  <si>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</si>
  <si>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</si>
  <si>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</si>
  <si>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</si>
  <si>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</si>
  <si>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</si>
  <si>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</si>
  <si>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</si>
  <si>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</si>
  <si>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</si>
  <si>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</si>
  <si>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</si>
  <si>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</si>
  <si>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</si>
  <si>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</si>
  <si>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</si>
  <si>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</si>
  <si>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</si>
  <si>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</si>
  <si>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</si>
  <si>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</si>
  <si>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</si>
  <si>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</si>
  <si>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</si>
  <si>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</si>
  <si>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</si>
  <si>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</si>
  <si>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</si>
  <si>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</si>
  <si>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</si>
  <si>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</si>
  <si>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</si>
  <si>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</si>
  <si>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</si>
  <si>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</si>
  <si>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</si>
  <si>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</si>
  <si>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</si>
  <si>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</si>
  <si>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</si>
  <si>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</si>
  <si>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</si>
  <si>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</si>
  <si>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</si>
  <si>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</si>
  <si>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</si>
  <si>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</si>
  <si>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</si>
  <si>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</si>
  <si>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</si>
  <si>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</si>
  <si>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</si>
  <si>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</si>
  <si>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</si>
  <si>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</si>
  <si>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</si>
  <si>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</si>
  <si>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</si>
  <si>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</si>
  <si>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</si>
  <si>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</si>
  <si>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</si>
  <si>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</si>
  <si>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</si>
  <si>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</si>
  <si>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</si>
  <si>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</si>
  <si>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</si>
  <si>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</si>
  <si>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</si>
  <si>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</si>
  <si>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</si>
  <si>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</si>
  <si>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</si>
  <si>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</si>
  <si>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</si>
  <si>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</si>
  <si>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</si>
  <si>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</si>
  <si>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</si>
  <si>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</si>
  <si>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</si>
  <si>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</si>
  <si>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</si>
  <si>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</si>
  <si>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</si>
  <si>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</si>
  <si>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</si>
  <si>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</si>
  <si>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</si>
  <si>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</si>
  <si>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</si>
  <si>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</si>
  <si>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</si>
  <si>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</si>
  <si>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</si>
  <si>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</si>
  <si>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</si>
  <si>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</si>
  <si>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</si>
  <si>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</si>
  <si>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</si>
  <si>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</si>
  <si>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</si>
  <si>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</si>
  <si>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</si>
  <si>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</si>
  <si>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</si>
  <si>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</si>
  <si>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</si>
  <si>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</si>
  <si>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</si>
  <si>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</si>
  <si>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</si>
  <si>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</si>
  <si>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</si>
  <si>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</si>
  <si>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</si>
  <si>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</si>
  <si>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</si>
  <si>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</si>
  <si>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</si>
  <si>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</si>
  <si>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</si>
  <si>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</si>
  <si>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</si>
  <si>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</si>
  <si>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</si>
  <si>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</si>
  <si>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</si>
  <si>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</si>
  <si>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</si>
  <si>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</si>
  <si>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</si>
  <si>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</si>
  <si>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</si>
  <si>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</si>
  <si>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</si>
  <si>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</si>
  <si>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</si>
  <si>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</si>
  <si>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</si>
  <si>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</si>
  <si>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</si>
  <si>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</si>
  <si>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</si>
  <si>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</si>
  <si>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</si>
  <si>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</si>
  <si>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</si>
  <si>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</si>
  <si>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</si>
  <si>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</si>
  <si>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</si>
  <si>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</si>
  <si>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</si>
  <si>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</si>
  <si>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</si>
  <si>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</si>
  <si>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</si>
  <si>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</si>
  <si>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</si>
  <si>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</si>
  <si>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</si>
  <si>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</si>
  <si>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</si>
  <si>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</si>
  <si>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</si>
  <si>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</si>
  <si>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</si>
  <si>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</si>
  <si>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</si>
  <si>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</si>
  <si>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</si>
  <si>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</si>
  <si>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</si>
  <si>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</si>
  <si>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</si>
  <si>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</si>
  <si>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</si>
  <si>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</si>
  <si>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</si>
  <si>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</si>
  <si>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</si>
  <si>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</si>
  <si>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</si>
  <si>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</si>
  <si>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</si>
  <si>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</si>
  <si>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</si>
  <si>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</si>
  <si>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</si>
  <si>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</si>
  <si>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</si>
  <si>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</si>
  <si>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</si>
  <si>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</si>
  <si>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</si>
  <si>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</si>
  <si>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</si>
  <si>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</si>
  <si>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</si>
  <si>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</si>
  <si>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</si>
  <si>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</si>
  <si>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</si>
  <si>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</si>
  <si>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</si>
  <si>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</si>
  <si>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</si>
  <si>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</si>
  <si>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</si>
  <si>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</si>
  <si>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</si>
  <si>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</si>
  <si>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</si>
  <si>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</si>
  <si>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</si>
  <si>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</si>
  <si>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</si>
  <si>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</si>
  <si>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</si>
  <si>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</si>
  <si>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</si>
  <si>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</si>
  <si>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</si>
  <si>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</si>
  <si>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</si>
  <si>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</si>
  <si>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</si>
  <si>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</si>
  <si>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</si>
  <si>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</si>
  <si>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</si>
  <si>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</si>
  <si>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</si>
  <si>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</si>
  <si>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</si>
  <si>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</si>
  <si>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</si>
  <si>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</si>
  <si>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</si>
  <si>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</si>
  <si>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</si>
  <si>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</si>
  <si>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</si>
  <si>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</si>
  <si>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</si>
  <si>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</si>
  <si>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</si>
  <si>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</si>
  <si>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</si>
  <si>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</si>
  <si>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</si>
  <si>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</si>
  <si>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</si>
  <si>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</si>
  <si>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</si>
  <si>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</si>
  <si>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</si>
  <si>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</si>
  <si>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</si>
  <si>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</si>
  <si>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</si>
  <si>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</si>
  <si>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</si>
  <si>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</si>
  <si>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</si>
  <si>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</si>
  <si>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</si>
  <si>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</si>
  <si>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</si>
  <si>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</si>
  <si>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</si>
  <si>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</si>
  <si>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</si>
  <si>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</si>
  <si>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</si>
  <si>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</si>
  <si>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</si>
  <si>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</si>
  <si>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</si>
  <si>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</si>
  <si>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</si>
  <si>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</si>
  <si>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</si>
  <si>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</si>
  <si>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</si>
  <si>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</si>
  <si>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</si>
  <si>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</si>
  <si>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</si>
  <si>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</si>
  <si>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</si>
  <si>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</si>
  <si>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</si>
  <si>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</si>
  <si>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</si>
  <si>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</si>
  <si>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</si>
  <si>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</si>
  <si>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</si>
  <si>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</si>
  <si>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</si>
  <si>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</si>
  <si>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</si>
  <si>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</si>
  <si>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</si>
  <si>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</si>
  <si>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</si>
  <si>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</si>
  <si>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</si>
  <si>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</si>
  <si>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</si>
  <si>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</si>
  <si>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</si>
  <si>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</si>
  <si>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</si>
  <si>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</si>
  <si>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</si>
  <si>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</si>
  <si>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</si>
  <si>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</si>
  <si>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</si>
  <si>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</si>
  <si>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</si>
  <si>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</si>
  <si>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</si>
  <si>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</si>
  <si>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</si>
  <si>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</si>
  <si>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</si>
  <si>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</si>
  <si>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</si>
  <si>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</si>
  <si>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</si>
  <si>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</si>
  <si>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</si>
  <si>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</si>
  <si>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</si>
  <si>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</si>
  <si>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</si>
  <si>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</si>
  <si>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</si>
  <si>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</si>
  <si>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</si>
  <si>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</si>
  <si>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</si>
  <si>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</si>
  <si>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</si>
  <si>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</si>
  <si>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</si>
  <si>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</si>
  <si>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</si>
  <si>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</si>
  <si>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</si>
  <si>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</si>
  <si>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</si>
  <si>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</si>
  <si>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</si>
  <si>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</si>
  <si>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</si>
  <si>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</si>
  <si>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</si>
  <si>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</si>
  <si>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</si>
  <si>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</si>
  <si>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</si>
  <si>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</si>
  <si>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</si>
  <si>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</si>
  <si>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</si>
  <si>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</si>
  <si>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</si>
  <si>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</si>
  <si>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</si>
  <si>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</si>
  <si>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</si>
  <si>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</si>
  <si>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</si>
  <si>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</si>
  <si>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</si>
  <si>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</si>
  <si>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</si>
  <si>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</si>
  <si>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</si>
  <si>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</si>
  <si>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</si>
  <si>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</si>
  <si>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</si>
  <si>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</si>
  <si>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</si>
  <si>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</si>
  <si>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</si>
  <si>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</si>
  <si>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</si>
  <si>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</si>
  <si>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</si>
  <si>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</si>
  <si>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</si>
  <si>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</si>
  <si>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</si>
  <si>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</si>
  <si>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</si>
  <si>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</si>
  <si>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</si>
  <si>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</si>
  <si>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</si>
  <si>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</si>
  <si>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</si>
  <si>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</si>
  <si>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</si>
  <si>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</si>
  <si>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</si>
  <si>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</si>
  <si>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</si>
  <si>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</si>
  <si>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</si>
  <si>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</si>
  <si>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</si>
  <si>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</si>
  <si>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</si>
  <si>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</si>
  <si>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</si>
  <si>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</si>
  <si>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</si>
  <si>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</si>
  <si>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</si>
  <si>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</si>
  <si>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</si>
  <si>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</si>
  <si>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</si>
  <si>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</si>
  <si>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</si>
  <si>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</si>
  <si>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</si>
  <si>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</si>
  <si>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</si>
  <si>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</si>
  <si>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</si>
  <si>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</si>
  <si>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</si>
  <si>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</si>
  <si>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</si>
  <si>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</si>
  <si>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</si>
  <si>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</si>
  <si>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</si>
  <si>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</si>
  <si>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</si>
  <si>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</si>
  <si>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</si>
  <si>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</si>
  <si>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</si>
  <si>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</si>
  <si>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</si>
  <si>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</si>
  <si>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</si>
  <si>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</si>
  <si>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</si>
  <si>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</si>
  <si>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</si>
  <si>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</si>
  <si>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</si>
  <si>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</si>
  <si>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</si>
  <si>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</si>
  <si>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</si>
  <si>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</si>
  <si>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</si>
  <si>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</si>
  <si>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</si>
  <si>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</si>
  <si>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</si>
  <si>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</si>
  <si>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</si>
  <si>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</si>
  <si>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</si>
  <si>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</si>
  <si>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</si>
  <si>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</si>
  <si>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</si>
  <si>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</si>
  <si>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</si>
  <si>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</si>
  <si>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</si>
  <si>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</si>
  <si>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</si>
  <si>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</si>
  <si>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</si>
  <si>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</si>
  <si>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</si>
  <si>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</si>
  <si>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</si>
  <si>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</si>
  <si>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</si>
  <si>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</si>
  <si>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</si>
  <si>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</si>
  <si>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</si>
  <si>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</si>
  <si>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</si>
  <si>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</si>
  <si>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</si>
  <si>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</si>
  <si>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</si>
  <si>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</si>
  <si>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</si>
  <si>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</si>
  <si>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</si>
  <si>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</si>
  <si>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</si>
  <si>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</si>
  <si>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</si>
  <si>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</si>
  <si>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</si>
  <si>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</si>
  <si>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</si>
  <si>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</si>
  <si>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</si>
  <si>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</si>
  <si>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</si>
  <si>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</si>
  <si>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</si>
  <si>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</si>
  <si>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</si>
  <si>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</si>
  <si>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</si>
  <si>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</si>
  <si>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</si>
  <si>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</si>
  <si>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</si>
  <si>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</si>
  <si>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</si>
  <si>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</si>
  <si>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</si>
  <si>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</si>
  <si>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</si>
  <si>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</si>
  <si>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</si>
  <si>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</si>
  <si>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</si>
  <si>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</si>
  <si>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</si>
  <si>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</si>
  <si>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</si>
  <si>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</si>
  <si>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</si>
  <si>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</si>
  <si>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</si>
  <si>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</si>
  <si>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</si>
  <si>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</si>
  <si>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</si>
  <si>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</si>
  <si>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</si>
  <si>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</si>
  <si>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</si>
  <si>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</si>
  <si>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</si>
  <si>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</si>
  <si>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</si>
  <si>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</si>
  <si>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</si>
  <si>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</si>
  <si>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</si>
  <si>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</si>
  <si>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</si>
  <si>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</si>
  <si>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</si>
  <si>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</si>
  <si>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</si>
  <si>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</si>
  <si>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</si>
  <si>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</si>
  <si>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</si>
  <si>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</si>
  <si>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</si>
  <si>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</si>
  <si>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</si>
  <si>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</si>
  <si>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</si>
  <si>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</si>
  <si>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</si>
  <si>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</si>
  <si>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</si>
  <si>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</si>
  <si>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</si>
  <si>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</si>
  <si>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</si>
  <si>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</si>
  <si>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</si>
  <si>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</si>
  <si>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</si>
  <si>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</si>
  <si>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</si>
  <si>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</si>
  <si>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</si>
  <si>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</si>
  <si>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</si>
  <si>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</si>
  <si>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</si>
  <si>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</si>
  <si>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</si>
  <si>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</si>
  <si>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</si>
  <si>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</si>
  <si>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</si>
  <si>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</si>
  <si>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</si>
  <si>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</si>
  <si>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</si>
  <si>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</si>
  <si>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</si>
  <si>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</si>
  <si>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</si>
  <si>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</si>
  <si>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</si>
  <si>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</si>
  <si>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</si>
  <si>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</si>
  <si>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</si>
  <si>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</si>
  <si>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</si>
  <si>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</si>
  <si>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</si>
  <si>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</si>
  <si>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</si>
  <si>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</si>
  <si>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</si>
  <si>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</si>
  <si>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</si>
  <si>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</si>
  <si>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</si>
  <si>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</si>
  <si>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</si>
  <si>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</si>
  <si>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</si>
  <si>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</si>
  <si>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</si>
  <si>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</si>
  <si>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</si>
  <si>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</si>
  <si>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</si>
  <si>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</si>
  <si>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</si>
  <si>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</si>
  <si>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</si>
  <si>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</si>
  <si>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</si>
  <si>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</si>
  <si>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</si>
  <si>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</si>
  <si>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</si>
  <si>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</si>
  <si>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</si>
  <si>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</si>
  <si>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</si>
  <si>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</si>
  <si>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</si>
  <si>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</si>
  <si>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</si>
  <si>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</si>
  <si>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</si>
  <si>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</si>
  <si>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</si>
  <si>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</si>
  <si>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</si>
  <si>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</si>
  <si>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</si>
  <si>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</si>
  <si>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</si>
  <si>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</si>
  <si>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</si>
  <si>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</si>
  <si>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</si>
  <si>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</si>
  <si>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</si>
  <si>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</si>
  <si>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</si>
  <si>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</si>
  <si>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</si>
  <si>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</si>
  <si>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</si>
  <si>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</si>
  <si>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</si>
  <si>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</si>
  <si>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</si>
  <si>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</si>
  <si>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</si>
  <si>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</si>
  <si>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</si>
  <si>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</si>
  <si>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</si>
  <si>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</si>
  <si>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</si>
  <si>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</si>
  <si>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</si>
  <si>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</si>
  <si>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</si>
  <si>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</si>
  <si>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</si>
  <si>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</si>
  <si>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</si>
  <si>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</si>
  <si>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</si>
  <si>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</si>
  <si>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</si>
  <si>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</si>
  <si>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</si>
  <si>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</si>
  <si>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</si>
  <si>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</si>
  <si>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</si>
  <si>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</si>
  <si>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</si>
  <si>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</si>
  <si>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</si>
  <si>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</si>
  <si>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</si>
  <si>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</si>
  <si>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</si>
  <si>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</si>
  <si>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</si>
  <si>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</si>
  <si>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</si>
  <si>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</si>
  <si>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</si>
  <si>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</si>
  <si>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</si>
  <si>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</si>
  <si>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</si>
  <si>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</si>
  <si>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</si>
  <si>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</si>
  <si>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</si>
  <si>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</si>
  <si>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</si>
  <si>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</si>
  <si>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</si>
  <si>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</si>
  <si>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</si>
  <si>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</si>
  <si>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</si>
  <si>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</si>
  <si>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</si>
  <si>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</si>
  <si>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</si>
  <si>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</si>
  <si>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</si>
  <si>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</si>
  <si>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</si>
  <si>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</si>
  <si>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</si>
  <si>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</si>
  <si>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</si>
  <si>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</si>
  <si>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</si>
  <si>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</si>
  <si>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</si>
  <si>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</si>
  <si>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</si>
  <si>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</si>
  <si>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</si>
  <si>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</si>
  <si>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</si>
  <si>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</si>
  <si>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</si>
  <si>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</si>
  <si>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</si>
  <si>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</si>
  <si>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</si>
  <si>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</si>
  <si>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</si>
  <si>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</si>
  <si>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</si>
  <si>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</si>
  <si>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</si>
  <si>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</si>
  <si>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</si>
  <si>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</si>
  <si>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</si>
  <si>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</si>
  <si>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</si>
  <si>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</si>
  <si>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</si>
  <si>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</si>
  <si>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</si>
  <si>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</si>
  <si>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</si>
  <si>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</si>
  <si>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</si>
  <si>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</si>
  <si>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</si>
  <si>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</si>
  <si>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</si>
  <si>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</si>
  <si>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</si>
  <si>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</si>
  <si>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</si>
  <si>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</si>
  <si>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</si>
  <si>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</si>
  <si>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</si>
  <si>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</si>
  <si>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</si>
  <si>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</si>
  <si>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</si>
  <si>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</si>
  <si>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</si>
  <si>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</si>
  <si>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</si>
  <si>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</si>
  <si>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</si>
  <si>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</si>
  <si>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</si>
  <si>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</si>
  <si>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</si>
  <si>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</si>
  <si>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</si>
  <si>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</si>
  <si>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</si>
  <si>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</si>
  <si>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</si>
  <si>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</si>
  <si>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</si>
  <si>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</si>
  <si>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</si>
  <si>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</si>
  <si>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</si>
  <si>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</si>
  <si>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</si>
  <si>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</si>
  <si>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</si>
  <si>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</si>
  <si>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</si>
  <si>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</si>
  <si>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</si>
  <si>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</si>
  <si>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</si>
  <si>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</si>
  <si>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</si>
  <si>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</si>
  <si>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</si>
  <si>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</si>
  <si>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</si>
  <si>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</si>
  <si>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</si>
  <si>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</si>
  <si>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</si>
  <si>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</si>
  <si>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</si>
  <si>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</si>
  <si>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</si>
  <si>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</si>
  <si>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</si>
  <si>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</si>
  <si>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</si>
  <si>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</si>
  <si>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</si>
  <si>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</si>
  <si>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</si>
  <si>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</si>
  <si>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</si>
  <si>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</si>
  <si>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</si>
  <si>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</si>
  <si>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</si>
  <si>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</si>
  <si>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</si>
  <si>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</si>
  <si>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</si>
  <si>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</si>
  <si>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</si>
  <si>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</si>
  <si>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</si>
  <si>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</si>
  <si>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</si>
  <si>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</si>
  <si>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</si>
  <si>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</si>
  <si>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</si>
  <si>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</si>
  <si>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</si>
  <si>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</si>
  <si>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</si>
  <si>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</si>
  <si>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</si>
  <si>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</si>
  <si>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</si>
  <si>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</si>
  <si>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</si>
  <si>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</si>
  <si>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</si>
  <si>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</si>
  <si>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</si>
  <si>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</si>
  <si>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</si>
  <si>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</si>
  <si>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</si>
  <si>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</si>
  <si>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</si>
  <si>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</si>
  <si>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</si>
  <si>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</si>
  <si>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</si>
  <si>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</si>
  <si>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</si>
  <si>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</si>
  <si>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</si>
  <si>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</si>
  <si>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</si>
  <si>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</si>
  <si>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</si>
  <si>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</si>
  <si>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</si>
  <si>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</si>
  <si>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</si>
  <si>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</si>
  <si>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</si>
  <si>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</si>
  <si>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</si>
  <si>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</si>
  <si>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</si>
  <si>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</si>
  <si>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</si>
  <si>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</si>
  <si>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</si>
  <si>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</si>
  <si>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</si>
  <si>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</si>
  <si>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</si>
  <si>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</si>
  <si>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</si>
  <si>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</si>
  <si>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</si>
  <si>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</si>
  <si>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</si>
  <si>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</si>
  <si>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</si>
  <si>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</si>
  <si>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</si>
  <si>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</si>
  <si>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</si>
  <si>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</si>
  <si>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</si>
  <si>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</si>
  <si>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</si>
  <si>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</si>
  <si>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</si>
  <si>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</si>
  <si>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</si>
  <si>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</si>
  <si>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</si>
  <si>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</si>
  <si>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</si>
  <si>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</si>
  <si>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</si>
  <si>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</si>
  <si>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</si>
  <si>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</si>
  <si>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</si>
  <si>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</si>
  <si>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</si>
  <si>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</si>
  <si>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</si>
  <si>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</si>
  <si>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</si>
  <si>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</si>
  <si>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</si>
  <si>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</si>
  <si>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</si>
  <si>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</si>
  <si>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</si>
  <si>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</si>
  <si>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</si>
  <si>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</si>
  <si>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</si>
  <si>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</si>
  <si>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</si>
  <si>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</si>
  <si>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</si>
  <si>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</si>
  <si>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</si>
  <si>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</si>
  <si>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</si>
  <si>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</si>
  <si>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</si>
  <si>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</si>
  <si>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</si>
  <si>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</si>
  <si>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</si>
  <si>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</si>
  <si>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</si>
  <si>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</si>
  <si>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</si>
  <si>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</si>
  <si>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</si>
  <si>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</si>
  <si>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</si>
  <si>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</si>
  <si>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</si>
  <si>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</si>
  <si>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</si>
  <si>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</si>
  <si>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</si>
  <si>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</si>
  <si>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</si>
  <si>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</si>
  <si>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</si>
  <si>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</si>
  <si>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</si>
  <si>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</si>
  <si>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</si>
  <si>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</si>
  <si>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</si>
  <si>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</si>
  <si>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</si>
  <si>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</si>
  <si>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</si>
  <si>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</si>
  <si>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</si>
  <si>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</si>
  <si>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</si>
  <si>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</si>
  <si>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</si>
  <si>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</si>
  <si>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</si>
  <si>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</si>
  <si>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</si>
  <si>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</si>
  <si>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</si>
  <si>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</si>
  <si>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</si>
  <si>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</si>
  <si>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</si>
  <si>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</si>
  <si>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</si>
  <si>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</si>
  <si>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</si>
  <si>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</si>
  <si>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</si>
  <si>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</si>
  <si>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</si>
  <si>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</si>
  <si>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</si>
  <si>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</si>
  <si>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</si>
  <si>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</si>
  <si>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</si>
  <si>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</si>
  <si>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</si>
  <si>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</si>
  <si>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</si>
  <si>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</si>
  <si>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</si>
  <si>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</si>
  <si>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</si>
  <si>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</si>
  <si>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</si>
  <si>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</si>
  <si>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</si>
  <si>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</si>
  <si>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</si>
  <si>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</si>
  <si>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</si>
  <si>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</si>
  <si>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</si>
  <si>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</si>
  <si>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</si>
  <si>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</si>
  <si>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</si>
  <si>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</si>
  <si>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</si>
  <si>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</si>
  <si>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</si>
  <si>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</si>
  <si>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</si>
  <si>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</si>
  <si>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</si>
  <si>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</si>
  <si>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</si>
  <si>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</si>
  <si>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</si>
  <si>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</si>
  <si>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</si>
  <si>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</si>
  <si>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</si>
  <si>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</si>
  <si>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</si>
  <si>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</si>
  <si>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</si>
  <si>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</si>
  <si>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</si>
  <si>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</si>
  <si>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</si>
  <si>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</si>
  <si>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</si>
  <si>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</si>
  <si>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</si>
  <si>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</si>
  <si>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</si>
  <si>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</si>
  <si>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</si>
  <si>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</si>
  <si>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</si>
  <si>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</si>
  <si>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</si>
  <si>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</si>
  <si>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</si>
  <si>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</si>
  <si>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</si>
  <si>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</si>
  <si>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</si>
  <si>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</si>
  <si>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</si>
  <si>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</si>
  <si>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</si>
  <si>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</si>
  <si>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</si>
  <si>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</si>
  <si>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</si>
  <si>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</si>
  <si>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</si>
  <si>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</si>
  <si>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</si>
  <si>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</si>
  <si>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</si>
  <si>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</si>
  <si>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</si>
  <si>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</si>
  <si>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</si>
  <si>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</si>
  <si>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</si>
  <si>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</si>
  <si>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</si>
  <si>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</si>
  <si>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</si>
  <si>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</si>
  <si>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</si>
  <si>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</si>
  <si>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</si>
  <si>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</si>
  <si>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</si>
  <si>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</si>
  <si>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</si>
  <si>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</si>
  <si>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</si>
  <si>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</si>
  <si>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</si>
  <si>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</si>
  <si>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</si>
  <si>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</si>
  <si>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</si>
  <si>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</si>
  <si>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</si>
  <si>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</si>
  <si>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</si>
  <si>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</si>
  <si>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</si>
  <si>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</si>
  <si>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</si>
  <si>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</si>
  <si>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</si>
  <si>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</si>
  <si>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</si>
  <si>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</si>
  <si>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</si>
  <si>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</si>
  <si>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</si>
  <si>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</si>
  <si>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</si>
  <si>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</si>
  <si>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</si>
  <si>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</si>
  <si>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</si>
  <si>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</si>
  <si>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</si>
  <si>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</si>
  <si>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</si>
  <si>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</si>
  <si>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</si>
  <si>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</si>
  <si>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</si>
  <si>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</si>
  <si>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</si>
  <si>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</si>
  <si>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</si>
  <si>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</si>
  <si>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</si>
  <si>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</si>
  <si>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</si>
  <si>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</si>
  <si>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</si>
  <si>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</si>
  <si>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</si>
  <si>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</si>
  <si>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</si>
  <si>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</si>
  <si>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</si>
  <si>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</si>
  <si>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</si>
  <si>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</si>
  <si>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</si>
  <si>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</si>
  <si>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</si>
  <si>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</si>
  <si>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</si>
  <si>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</si>
  <si>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</si>
  <si>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</si>
  <si>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</si>
  <si>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</si>
  <si>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</si>
  <si>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</si>
  <si>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</si>
  <si>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</si>
  <si>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</si>
  <si>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</si>
  <si>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</si>
  <si>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</si>
  <si>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</si>
  <si>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</si>
  <si>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</si>
  <si>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</si>
  <si>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</si>
  <si>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</si>
  <si>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</si>
  <si>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</si>
  <si>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</si>
  <si>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</si>
  <si>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</si>
  <si>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</si>
  <si>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</si>
  <si>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</si>
  <si>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</si>
  <si>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</si>
  <si>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</si>
  <si>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</si>
  <si>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</si>
  <si>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</si>
  <si>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</si>
  <si>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</si>
  <si>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</si>
  <si>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</si>
  <si>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</si>
  <si>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</si>
  <si>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</si>
  <si>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</si>
  <si>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</si>
  <si>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</si>
  <si>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</si>
  <si>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</si>
  <si>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</si>
  <si>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</si>
  <si>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</si>
  <si>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</si>
  <si>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</si>
  <si>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</si>
  <si>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</si>
  <si>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</si>
  <si>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</si>
  <si>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</si>
  <si>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</si>
  <si>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</si>
  <si>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</si>
  <si>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</si>
  <si>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</si>
  <si>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</si>
  <si>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</si>
  <si>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</si>
  <si>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</si>
  <si>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</si>
  <si>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</si>
  <si>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</si>
  <si>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</si>
  <si>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</si>
  <si>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</si>
  <si>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</si>
  <si>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</si>
  <si>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</si>
  <si>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</si>
  <si>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</si>
  <si>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</si>
  <si>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</si>
  <si>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</si>
  <si>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</si>
  <si>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</si>
  <si>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</si>
  <si>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</si>
  <si>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</si>
  <si>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</si>
  <si>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</si>
  <si>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</si>
  <si>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</si>
  <si>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</si>
  <si>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</si>
  <si>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</si>
  <si>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</si>
  <si>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</si>
  <si>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</si>
  <si>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</si>
  <si>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</si>
  <si>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</si>
  <si>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</si>
  <si>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</si>
  <si>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</si>
  <si>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</si>
  <si>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</si>
  <si>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</si>
  <si>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</si>
  <si>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</si>
  <si>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</si>
  <si>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</si>
  <si>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</si>
  <si>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</si>
  <si>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</si>
  <si>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</si>
  <si>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</si>
  <si>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</si>
  <si>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</si>
  <si>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</si>
  <si>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</si>
  <si>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</si>
  <si>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</si>
  <si>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</si>
  <si>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</si>
  <si>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</si>
  <si>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</si>
  <si>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</si>
  <si>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</si>
  <si>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</si>
  <si>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</si>
  <si>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</si>
  <si>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</si>
  <si>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</si>
  <si>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</si>
  <si>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</si>
  <si>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</si>
  <si>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</si>
  <si>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</si>
  <si>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</si>
  <si>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</si>
  <si>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</si>
  <si>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</si>
  <si>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</si>
  <si>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</si>
  <si>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</si>
  <si>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</si>
  <si>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</si>
  <si>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</si>
  <si>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</si>
  <si>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</si>
  <si>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</si>
  <si>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</si>
  <si>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</si>
  <si>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</si>
  <si>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</si>
  <si>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</si>
  <si>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</si>
  <si>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</si>
  <si>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</si>
  <si>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</si>
  <si>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</si>
  <si>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</si>
  <si>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</si>
  <si>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</si>
  <si>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</si>
  <si>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</si>
  <si>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</si>
  <si>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</si>
  <si>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</si>
  <si>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</si>
  <si>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</si>
  <si>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</si>
  <si>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</si>
  <si>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</si>
  <si>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</si>
  <si>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</si>
  <si>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</si>
  <si>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</si>
  <si>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</si>
  <si>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</si>
  <si>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</si>
  <si>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</si>
  <si>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</si>
  <si>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</si>
  <si>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</si>
  <si>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</si>
  <si>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</si>
  <si>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</si>
  <si>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</si>
  <si>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</si>
  <si>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</si>
  <si>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</si>
  <si>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</si>
  <si>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</si>
  <si>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</si>
  <si>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</si>
  <si>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</si>
  <si>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</si>
  <si>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</si>
  <si>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</si>
  <si>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</si>
  <si>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</si>
  <si>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</si>
  <si>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</si>
  <si>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</si>
  <si>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</si>
  <si>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</si>
  <si>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</si>
  <si>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</si>
  <si>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</si>
  <si>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</si>
  <si>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</si>
  <si>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</si>
  <si>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</si>
  <si>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</si>
  <si>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</si>
  <si>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</si>
  <si>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</si>
  <si>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</si>
  <si>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</si>
  <si>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</si>
  <si>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</si>
  <si>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</si>
  <si>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</si>
  <si>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</si>
  <si>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</si>
  <si>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</si>
  <si>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</si>
  <si>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</si>
  <si>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</si>
  <si>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</si>
  <si>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</si>
  <si>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</si>
  <si>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</si>
  <si>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</si>
  <si>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</si>
  <si>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</si>
  <si>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</si>
  <si>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</si>
  <si>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</si>
  <si>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</si>
  <si>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</si>
  <si>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</si>
  <si>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</si>
  <si>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</si>
  <si>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</si>
  <si>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</si>
  <si>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</si>
  <si>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</si>
  <si>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</si>
  <si>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</si>
  <si>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</si>
  <si>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</si>
  <si>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</si>
  <si>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</si>
  <si>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</si>
  <si>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</si>
  <si>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</si>
  <si>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</si>
  <si>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</si>
  <si>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</si>
  <si>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</si>
  <si>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</si>
  <si>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</si>
  <si>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</si>
  <si>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</si>
  <si>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</si>
  <si>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</si>
  <si>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</si>
  <si>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</si>
  <si>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</si>
  <si>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</si>
  <si>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</si>
  <si>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</si>
  <si>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</si>
  <si>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</si>
  <si>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</si>
  <si>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</si>
  <si>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</si>
  <si>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</si>
  <si>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</si>
  <si>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</si>
  <si>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</si>
  <si>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</si>
  <si>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</si>
  <si>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</si>
  <si>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</si>
  <si>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</si>
  <si>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</si>
  <si>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</si>
  <si>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</si>
  <si>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</si>
  <si>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</si>
  <si>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</si>
  <si>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</si>
  <si>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</si>
  <si>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</si>
  <si>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</si>
  <si>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</si>
  <si>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</si>
  <si>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</si>
  <si>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</si>
  <si>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</si>
  <si>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</si>
  <si>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</si>
  <si>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</si>
  <si>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</si>
  <si>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</si>
  <si>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</si>
  <si>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</si>
  <si>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</si>
  <si>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</si>
  <si>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</si>
  <si>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</si>
  <si>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</si>
  <si>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</si>
  <si>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</si>
  <si>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</si>
  <si>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</si>
  <si>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</si>
  <si>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</si>
  <si>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</si>
  <si>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</si>
  <si>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</si>
  <si>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</si>
  <si>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</si>
  <si>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</si>
  <si>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</si>
  <si>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</si>
  <si>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</si>
  <si>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</si>
  <si>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</si>
  <si>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</si>
  <si>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</si>
  <si>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</si>
  <si>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</si>
  <si>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</si>
  <si>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</si>
  <si>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</si>
  <si>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</si>
  <si>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</si>
  <si>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</si>
  <si>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</si>
  <si>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</si>
  <si>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</si>
  <si>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</si>
  <si>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</si>
  <si>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</si>
  <si>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</si>
  <si>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</si>
  <si>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</si>
  <si>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</si>
  <si>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</si>
  <si>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</si>
  <si>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</si>
  <si>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</si>
  <si>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</si>
  <si>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</si>
  <si>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</si>
  <si>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</si>
  <si>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</si>
  <si>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</si>
  <si>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</si>
  <si>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</si>
  <si>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</si>
  <si>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</si>
  <si>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</si>
  <si>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</si>
  <si>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</si>
  <si>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</si>
  <si>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</si>
  <si>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</si>
  <si>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</si>
  <si>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</si>
  <si>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</si>
  <si>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</si>
  <si>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</si>
  <si>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</si>
  <si>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</si>
  <si>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</si>
  <si>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</si>
  <si>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</si>
  <si>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</si>
  <si>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</si>
  <si>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</si>
  <si>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</si>
  <si>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</si>
  <si>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</si>
  <si>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</si>
  <si>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</si>
  <si>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</si>
  <si>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</si>
  <si>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</si>
  <si>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</si>
  <si>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</si>
  <si>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</si>
  <si>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</si>
  <si>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</si>
  <si>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</si>
  <si>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</si>
  <si>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</si>
  <si>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</si>
  <si>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</si>
  <si>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</si>
  <si>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</si>
  <si>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</si>
  <si>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</si>
  <si>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</si>
  <si>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</si>
  <si>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</si>
  <si>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</si>
  <si>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</si>
  <si>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</si>
  <si>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</si>
  <si>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</si>
  <si>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</si>
  <si>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</si>
  <si>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</si>
  <si>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</si>
  <si>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</si>
  <si>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</si>
  <si>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</si>
  <si>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</si>
  <si>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</si>
  <si>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</si>
  <si>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</si>
  <si>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</si>
  <si>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</si>
  <si>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</si>
  <si>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</si>
  <si>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</si>
  <si>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</si>
  <si>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</si>
  <si>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</si>
  <si>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</si>
  <si>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</si>
  <si>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</si>
  <si>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</si>
  <si>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</si>
  <si>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</si>
  <si>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</si>
  <si>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</si>
  <si>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</si>
  <si>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</si>
  <si>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</si>
  <si>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</si>
  <si>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</si>
  <si>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</si>
  <si>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</si>
  <si>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</si>
  <si>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</si>
  <si>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</si>
  <si>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</si>
  <si>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</si>
  <si>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</si>
  <si>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</si>
  <si>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</si>
  <si>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</si>
  <si>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</si>
  <si>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</si>
  <si>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</si>
  <si>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</si>
  <si>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</si>
  <si>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</si>
  <si>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</si>
  <si>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</si>
  <si>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</si>
  <si>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</si>
  <si>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</si>
  <si>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</si>
  <si>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</si>
  <si>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</si>
  <si>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</si>
  <si>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</si>
  <si>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</si>
  <si>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</si>
  <si>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</si>
  <si>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</si>
  <si>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</si>
  <si>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</si>
  <si>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</si>
  <si>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</si>
  <si>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</si>
  <si>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</si>
  <si>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</si>
  <si>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</si>
  <si>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</si>
  <si>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</si>
  <si>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</si>
  <si>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</si>
  <si>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</si>
  <si>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</si>
  <si>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</si>
  <si>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</si>
  <si>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</si>
  <si>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</si>
  <si>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</si>
  <si>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</si>
  <si>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</si>
  <si>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</si>
  <si>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</si>
  <si>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</si>
  <si>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</si>
  <si>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</si>
  <si>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</si>
  <si>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</si>
  <si>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</si>
  <si>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</si>
  <si>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</si>
  <si>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</si>
  <si>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</si>
  <si>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</si>
  <si>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</si>
  <si>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</si>
  <si>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</si>
  <si>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</si>
  <si>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</si>
  <si>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</si>
  <si>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</si>
  <si>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</si>
  <si>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</si>
  <si>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</si>
  <si>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</si>
  <si>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</si>
  <si>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</si>
  <si>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</si>
  <si>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</si>
  <si>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</si>
  <si>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</si>
  <si>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</si>
  <si>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</si>
  <si>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</si>
  <si>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</si>
  <si>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</si>
  <si>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</si>
  <si>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</si>
  <si>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</si>
  <si>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</si>
  <si>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</si>
  <si>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</si>
  <si>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</si>
  <si>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</si>
  <si>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</si>
  <si>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</si>
  <si>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</si>
  <si>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</si>
  <si>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</si>
  <si>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</si>
  <si>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</si>
  <si>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</si>
  <si>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</si>
  <si>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</si>
  <si>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</si>
  <si>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</si>
  <si>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</si>
  <si>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</si>
  <si>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</si>
  <si>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</si>
  <si>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</si>
  <si>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</si>
  <si>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</si>
  <si>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</si>
  <si>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</si>
  <si>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</si>
  <si>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</si>
  <si>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</si>
  <si>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</si>
  <si>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</si>
  <si>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</si>
  <si>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</si>
  <si>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</si>
  <si>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</si>
  <si>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</si>
  <si>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</si>
  <si>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</si>
  <si>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</si>
  <si>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</si>
  <si>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</si>
  <si>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</si>
  <si>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</si>
  <si>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</si>
  <si>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</si>
  <si>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</si>
  <si>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</si>
  <si>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</si>
  <si>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</si>
  <si>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</si>
  <si>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</si>
  <si>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</si>
  <si>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</si>
  <si>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</si>
  <si>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</si>
  <si>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</si>
  <si>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</si>
  <si>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</si>
  <si>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</si>
  <si>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</si>
  <si>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</si>
  <si>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</si>
  <si>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</si>
  <si>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</si>
  <si>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</si>
  <si>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</si>
  <si>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</si>
  <si>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</si>
  <si>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</si>
  <si>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</si>
  <si>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</si>
  <si>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</si>
  <si>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</si>
  <si>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</si>
  <si>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</si>
  <si>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</si>
  <si>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</si>
  <si>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</si>
  <si>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</si>
  <si>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</si>
  <si>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</si>
  <si>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</si>
  <si>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</si>
  <si>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</si>
  <si>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</si>
  <si>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</si>
  <si>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</si>
  <si>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</si>
  <si>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</si>
  <si>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</si>
  <si>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</si>
  <si>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</si>
  <si>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</si>
  <si>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</si>
  <si>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</si>
  <si>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</si>
  <si>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</si>
  <si>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</si>
  <si>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</si>
  <si>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</si>
  <si>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</si>
  <si>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</si>
  <si>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</si>
  <si>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</si>
  <si>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</si>
  <si>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</si>
  <si>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</si>
  <si>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</si>
  <si>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</si>
  <si>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</si>
  <si>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</si>
  <si>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</si>
  <si>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</si>
  <si>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</si>
  <si>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</si>
  <si>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</si>
  <si>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</si>
  <si>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</si>
  <si>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</si>
  <si>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</si>
  <si>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</si>
  <si>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</si>
  <si>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</si>
  <si>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</si>
  <si>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</si>
  <si>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</si>
  <si>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</si>
  <si>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</si>
  <si>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</si>
  <si>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</si>
  <si>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</si>
  <si>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</si>
  <si>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</si>
  <si>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</si>
  <si>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</si>
  <si>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</si>
  <si>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</si>
  <si>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</si>
  <si>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</si>
  <si>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</si>
  <si>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</si>
  <si>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</si>
  <si>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</si>
  <si>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</si>
  <si>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</si>
  <si>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</si>
  <si>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</si>
  <si>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</si>
  <si>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</si>
  <si>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</si>
  <si>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</si>
  <si>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</si>
  <si>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</si>
  <si>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</si>
  <si>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</si>
  <si>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</si>
  <si>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</si>
  <si>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</si>
  <si>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</si>
  <si>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</si>
  <si>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</si>
  <si>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</si>
  <si>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</si>
  <si>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</si>
  <si>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</si>
  <si>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</si>
  <si>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</si>
  <si>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</si>
  <si>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</si>
  <si>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</si>
  <si>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</si>
  <si>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</si>
  <si>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</si>
  <si>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</si>
  <si>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</si>
  <si>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</si>
  <si>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</si>
  <si>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</si>
  <si>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</si>
  <si>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</si>
  <si>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</si>
  <si>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</si>
  <si>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</si>
  <si>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</si>
  <si>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</si>
  <si>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</si>
  <si>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</si>
  <si>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</si>
  <si>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</si>
  <si>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</si>
  <si>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</si>
  <si>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</si>
  <si>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</si>
  <si>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</si>
  <si>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</si>
  <si>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</si>
  <si>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</si>
  <si>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</si>
  <si>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</si>
  <si>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</si>
  <si>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</si>
  <si>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</si>
  <si>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</si>
  <si>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</si>
  <si>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</si>
  <si>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</si>
  <si>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</si>
  <si>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</si>
  <si>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</si>
  <si>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</si>
  <si>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</si>
  <si>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</si>
  <si>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</si>
  <si>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</si>
  <si>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</si>
  <si>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</si>
  <si>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</si>
  <si>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</si>
  <si>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</si>
  <si>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</si>
  <si>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</si>
  <si>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</si>
  <si>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</si>
  <si>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</si>
  <si>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</si>
  <si>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</si>
  <si>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</si>
  <si>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</si>
  <si>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</si>
  <si>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</si>
  <si>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</si>
  <si>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</si>
  <si>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</si>
  <si>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</si>
  <si>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</si>
  <si>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</si>
  <si>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</si>
  <si>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</si>
  <si>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</si>
  <si>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</si>
  <si>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</si>
  <si>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</si>
  <si>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</si>
  <si>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</si>
  <si>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</si>
  <si>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</si>
  <si>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</si>
  <si>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</si>
  <si>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</si>
  <si>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</si>
  <si>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</si>
  <si>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</si>
  <si>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</si>
  <si>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</si>
  <si>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</si>
  <si>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</si>
  <si>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</si>
  <si>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</si>
  <si>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</si>
  <si>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</si>
  <si>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</si>
  <si>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</si>
  <si>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</si>
  <si>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</si>
  <si>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</si>
  <si>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</si>
  <si>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</si>
  <si>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</si>
  <si>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</si>
  <si>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</si>
  <si>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</si>
  <si>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</si>
  <si>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</si>
  <si>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</si>
  <si>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</si>
  <si>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</si>
  <si>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</si>
  <si>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</si>
  <si>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</si>
  <si>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</si>
  <si>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</si>
  <si>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</si>
  <si>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</si>
  <si>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</si>
  <si>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</si>
  <si>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</si>
  <si>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</si>
  <si>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</si>
  <si>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</si>
  <si>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</si>
  <si>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</si>
  <si>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</si>
  <si>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</si>
  <si>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</si>
  <si>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</si>
  <si>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</si>
  <si>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</si>
  <si>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</si>
  <si>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</si>
  <si>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</si>
  <si>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</si>
  <si>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</si>
  <si>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</si>
  <si>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</si>
  <si>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</si>
  <si>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</si>
  <si>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</si>
  <si>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</si>
  <si>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</si>
  <si>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</si>
  <si>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</si>
  <si>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</si>
  <si>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</si>
  <si>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</si>
  <si>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</si>
  <si>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</si>
  <si>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</si>
  <si>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</si>
  <si>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</si>
  <si>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</si>
  <si>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</si>
  <si>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</si>
  <si>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</si>
  <si>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</si>
  <si>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</si>
  <si>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</si>
  <si>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</si>
  <si>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</si>
  <si>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</si>
  <si>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</si>
  <si>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</si>
  <si>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</si>
  <si>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</si>
  <si>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</si>
  <si>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</si>
  <si>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</si>
  <si>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</si>
  <si>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</si>
  <si>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</si>
  <si>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</si>
  <si>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</si>
  <si>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</si>
  <si>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</si>
  <si>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</si>
  <si>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</si>
  <si>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</si>
  <si>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</si>
  <si>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</si>
  <si>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</si>
  <si>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</si>
  <si>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</si>
  <si>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</si>
  <si>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</si>
  <si>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</si>
  <si>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</si>
  <si>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</si>
  <si>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</si>
  <si>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</si>
  <si>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</si>
  <si>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</si>
  <si>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</si>
  <si>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</si>
  <si>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</si>
  <si>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</si>
  <si>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</si>
  <si>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</si>
  <si>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</si>
  <si>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</si>
  <si>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</si>
  <si>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</si>
  <si>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</si>
  <si>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</si>
  <si>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</si>
  <si>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</si>
  <si>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</si>
  <si>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</si>
  <si>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</si>
  <si>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</si>
  <si>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</si>
  <si>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</si>
  <si>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</si>
  <si>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</si>
  <si>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</si>
  <si>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</si>
  <si>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</si>
  <si>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</si>
  <si>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</si>
  <si>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</si>
  <si>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</si>
  <si>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</si>
  <si>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</si>
  <si>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</si>
  <si>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</si>
  <si>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</si>
  <si>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</si>
  <si>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</si>
  <si>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</si>
  <si>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</si>
  <si>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</si>
  <si>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</si>
  <si>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</si>
  <si>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</si>
  <si>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</si>
  <si>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</si>
  <si>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</si>
  <si>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</si>
  <si>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</si>
  <si>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</si>
  <si>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</si>
  <si>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</si>
  <si>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</si>
  <si>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</si>
  <si>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</si>
  <si>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</si>
  <si>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</si>
  <si>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</si>
  <si>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</si>
  <si>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</si>
  <si>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</si>
  <si>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</si>
  <si>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</si>
  <si>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</si>
  <si>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</si>
  <si>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</si>
  <si>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</si>
  <si>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</si>
  <si>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</si>
  <si>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</si>
  <si>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</si>
  <si>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</si>
  <si>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</si>
  <si>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</si>
  <si>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</si>
  <si>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</si>
  <si>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</si>
  <si>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</si>
  <si>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</si>
  <si>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</si>
  <si>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</si>
  <si>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</si>
  <si>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</si>
  <si>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</si>
  <si>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</si>
  <si>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</si>
  <si>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</si>
  <si>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</si>
  <si>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</si>
  <si>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</si>
  <si>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</si>
  <si>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</si>
  <si>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</si>
  <si>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</si>
  <si>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</si>
  <si>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</si>
  <si>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</si>
  <si>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</si>
  <si>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</si>
  <si>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</si>
  <si>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</si>
  <si>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</si>
  <si>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</si>
  <si>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</si>
  <si>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</si>
  <si>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</si>
  <si>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</si>
  <si>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</si>
  <si>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</si>
  <si>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</si>
  <si>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</si>
  <si>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</si>
  <si>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</si>
  <si>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</si>
  <si>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</si>
  <si>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</si>
  <si>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</si>
  <si>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</si>
  <si>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</si>
  <si>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</si>
  <si>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</si>
  <si>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</si>
  <si>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</si>
  <si>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</si>
  <si>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</si>
  <si>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</si>
  <si>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</si>
  <si>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</si>
  <si>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</si>
  <si>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</si>
  <si>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</si>
  <si>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</si>
  <si>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</si>
  <si>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</si>
  <si>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</si>
  <si>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</si>
  <si>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</si>
  <si>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</si>
  <si>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</si>
  <si>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</si>
  <si>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</si>
  <si>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</si>
  <si>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</si>
  <si>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</si>
  <si>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</si>
  <si>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</si>
  <si>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</si>
  <si>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</si>
  <si>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</si>
  <si>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</si>
  <si>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</si>
  <si>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</si>
  <si>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</si>
  <si>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</si>
  <si>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</si>
  <si>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</si>
  <si>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</si>
  <si>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</si>
  <si>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</si>
  <si>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</si>
  <si>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</si>
  <si>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</si>
  <si>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</si>
  <si>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</si>
  <si>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</si>
  <si>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</si>
  <si>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</si>
  <si>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</si>
  <si>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</si>
  <si>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</si>
  <si>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</si>
  <si>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</si>
  <si>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</si>
  <si>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</si>
  <si>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</si>
  <si>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</si>
  <si>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</si>
  <si>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</si>
  <si>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</si>
  <si>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</si>
  <si>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</si>
  <si>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</si>
  <si>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</si>
  <si>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</si>
  <si>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</si>
  <si>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</si>
  <si>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</si>
  <si>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</si>
  <si>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</si>
  <si>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</si>
  <si>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</si>
  <si>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</si>
  <si>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</si>
  <si>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</si>
  <si>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</si>
  <si>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</si>
  <si>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</si>
  <si>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</si>
  <si>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</si>
  <si>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</si>
  <si>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</si>
  <si>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</si>
  <si>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</si>
  <si>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</si>
  <si>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</si>
  <si>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</si>
  <si>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</si>
  <si>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</si>
  <si>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</si>
  <si>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</si>
  <si>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</si>
  <si>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</si>
  <si>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</si>
  <si>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</si>
  <si>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</si>
  <si>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</si>
  <si>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</si>
  <si>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</si>
  <si>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</si>
  <si>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</si>
  <si>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</si>
  <si>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</si>
  <si>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</si>
  <si>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</si>
  <si>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</si>
  <si>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</si>
  <si>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</si>
  <si>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</si>
  <si>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</si>
  <si>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</si>
  <si>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</si>
  <si>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</si>
  <si>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</si>
  <si>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</si>
  <si>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</si>
  <si>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</si>
  <si>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</si>
  <si>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</si>
  <si>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</si>
  <si>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</si>
  <si>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</si>
  <si>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</si>
  <si>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</si>
  <si>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</si>
  <si>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</si>
  <si>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</si>
  <si>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</si>
  <si>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</si>
  <si>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</si>
  <si>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</si>
  <si>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</si>
  <si>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</si>
  <si>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</si>
  <si>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</si>
  <si>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</si>
  <si>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</si>
  <si>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</si>
  <si>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</si>
  <si>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</si>
  <si>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</si>
  <si>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</si>
  <si>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</si>
  <si>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</si>
  <si>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</si>
  <si>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</si>
  <si>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</si>
  <si>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</si>
  <si>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</si>
  <si>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</si>
  <si>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</si>
  <si>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</si>
  <si>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</si>
  <si>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</si>
  <si>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</si>
  <si>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</si>
  <si>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</si>
  <si>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</si>
  <si>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</si>
  <si>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</si>
  <si>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</si>
  <si>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</si>
  <si>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</si>
  <si>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</si>
  <si>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</si>
  <si>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</si>
  <si>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</si>
  <si>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</si>
  <si>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</si>
  <si>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</si>
  <si>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</si>
  <si>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</si>
  <si>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</si>
  <si>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</si>
  <si>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</si>
  <si>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</si>
  <si>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</si>
  <si>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</si>
  <si>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</si>
  <si>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</si>
  <si>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</si>
  <si>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</si>
  <si>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</si>
  <si>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</si>
  <si>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</si>
  <si>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</si>
  <si>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</si>
  <si>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</si>
  <si>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</si>
  <si>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</si>
  <si>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</si>
  <si>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</si>
  <si>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</si>
  <si>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</si>
  <si>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</si>
  <si>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</si>
  <si>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</si>
  <si>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</si>
  <si>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</si>
  <si>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</si>
  <si>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</si>
  <si>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</si>
  <si>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</si>
  <si>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</si>
  <si>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</si>
  <si>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</si>
  <si>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</si>
  <si>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</si>
  <si>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</si>
  <si>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</si>
  <si>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</si>
  <si>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</si>
  <si>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</si>
  <si>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</si>
  <si>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</si>
  <si>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</si>
  <si>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</si>
  <si>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</si>
  <si>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</si>
  <si>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</si>
  <si>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</si>
  <si>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</si>
  <si>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</si>
  <si>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</si>
  <si>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</si>
  <si>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</si>
  <si>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</si>
  <si>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</si>
  <si>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</si>
  <si>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</si>
  <si>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</si>
  <si>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</si>
  <si>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</si>
  <si>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</si>
  <si>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</si>
  <si>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</si>
  <si>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</si>
  <si>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</si>
  <si>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</si>
  <si>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</si>
  <si>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</si>
  <si>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</si>
  <si>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</si>
  <si>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</si>
  <si>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</si>
  <si>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</si>
  <si>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</si>
  <si>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</si>
  <si>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</si>
  <si>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</si>
  <si>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</si>
  <si>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</si>
  <si>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</si>
  <si>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</si>
  <si>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</si>
  <si>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</si>
  <si>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</si>
  <si>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</si>
  <si>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</si>
  <si>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</si>
  <si>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</si>
  <si>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</si>
  <si>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</si>
  <si>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</si>
  <si>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</si>
  <si>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</si>
  <si>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</si>
  <si>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</si>
  <si>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</si>
  <si>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</si>
  <si>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</si>
  <si>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</si>
  <si>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</si>
  <si>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</si>
  <si>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</si>
  <si>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</si>
  <si>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</si>
  <si>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</si>
  <si>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</si>
  <si>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</si>
  <si>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</si>
  <si>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</si>
  <si>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</si>
  <si>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</si>
  <si>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</si>
  <si>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</si>
  <si>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</si>
  <si>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</si>
  <si>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</si>
  <si>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</si>
  <si>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</si>
  <si>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</si>
  <si>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</si>
  <si>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</si>
  <si>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</si>
  <si>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</si>
  <si>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</si>
  <si>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</si>
  <si>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</si>
  <si>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</si>
  <si>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</si>
  <si>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</si>
  <si>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</si>
  <si>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</si>
  <si>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</si>
  <si>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</si>
  <si>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</si>
  <si>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</si>
  <si>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</si>
  <si>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</si>
  <si>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</si>
  <si>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</si>
  <si>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</si>
  <si>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</si>
  <si>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</si>
  <si>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</si>
  <si>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</si>
  <si>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</si>
  <si>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</si>
  <si>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</si>
  <si>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</si>
  <si>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</si>
  <si>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</si>
  <si>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</si>
  <si>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</si>
  <si>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</si>
  <si>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</si>
  <si>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</si>
  <si>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</si>
  <si>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</si>
  <si>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</si>
  <si>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</si>
  <si>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</si>
  <si>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</si>
  <si>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</si>
  <si>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</si>
  <si>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</si>
  <si>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</si>
  <si>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</si>
  <si>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</si>
  <si>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</si>
  <si>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</si>
  <si>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</si>
  <si>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</si>
  <si>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</si>
  <si>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</si>
  <si>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</si>
  <si>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</si>
  <si>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</si>
  <si>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</si>
  <si>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</si>
  <si>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</si>
  <si>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</si>
  <si>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</si>
  <si>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</si>
  <si>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</si>
  <si>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</si>
  <si>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</si>
  <si>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</si>
  <si>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</si>
  <si>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</si>
  <si>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</si>
  <si>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</si>
  <si>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</si>
  <si>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</si>
  <si>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</si>
  <si>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</si>
  <si>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</si>
  <si>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</si>
  <si>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</si>
  <si>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</si>
  <si>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</si>
  <si>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</si>
  <si>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</si>
  <si>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</si>
  <si>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</si>
  <si>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</si>
  <si>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</si>
  <si>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</si>
  <si>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</si>
  <si>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</si>
  <si>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</si>
  <si>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</si>
  <si>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</si>
  <si>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</si>
  <si>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</si>
  <si>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</si>
  <si>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</si>
  <si>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</si>
  <si>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</si>
  <si>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</si>
  <si>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</si>
  <si>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</si>
  <si>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</si>
  <si>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</si>
  <si>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</si>
  <si>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</si>
  <si>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</si>
  <si>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</si>
  <si>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</si>
  <si>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</si>
  <si>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</si>
  <si>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</si>
  <si>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</si>
  <si>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</si>
  <si>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</si>
  <si>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</si>
  <si>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</si>
  <si>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</si>
  <si>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</si>
  <si>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</si>
  <si>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</si>
  <si>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</si>
  <si>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</si>
  <si>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</si>
  <si>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</si>
  <si>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</si>
  <si>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</si>
  <si>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</si>
  <si>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</si>
  <si>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</si>
  <si>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</si>
  <si>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</si>
  <si>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</si>
  <si>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</si>
  <si>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</si>
  <si>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</si>
  <si>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</si>
  <si>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</si>
  <si>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</si>
  <si>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</si>
  <si>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</si>
  <si>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</si>
  <si>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</si>
  <si>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</si>
  <si>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</si>
  <si>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</si>
  <si>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</si>
  <si>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</si>
  <si>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</si>
  <si>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</si>
  <si>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</si>
  <si>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</si>
  <si>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</si>
  <si>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</si>
  <si>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</si>
  <si>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</si>
  <si>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</si>
  <si>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</si>
  <si>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</si>
  <si>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</si>
  <si>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</si>
  <si>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</si>
  <si>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</si>
  <si>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</si>
  <si>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</si>
  <si>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</si>
  <si>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</si>
  <si>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</si>
  <si>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</si>
  <si>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</si>
  <si>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</si>
  <si>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</si>
  <si>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</si>
  <si>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</si>
  <si>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</si>
  <si>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</si>
  <si>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</si>
  <si>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</si>
  <si>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</si>
  <si>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</si>
  <si>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</si>
  <si>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</si>
  <si>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</si>
  <si>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</si>
  <si>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</si>
  <si>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</si>
  <si>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</si>
  <si>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</si>
  <si>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</si>
  <si>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</si>
  <si>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</si>
  <si>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</si>
  <si>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</si>
  <si>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</si>
  <si>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</si>
  <si>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</si>
  <si>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</si>
  <si>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</si>
  <si>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</si>
  <si>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</si>
  <si>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</si>
  <si>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</si>
  <si>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</si>
  <si>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</si>
  <si>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</si>
  <si>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</si>
  <si>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</si>
  <si>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</si>
  <si>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</si>
  <si>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</si>
  <si>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</si>
  <si>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</si>
  <si>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</si>
  <si>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</si>
  <si>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</si>
  <si>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</si>
  <si>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</si>
  <si>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</si>
  <si>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</si>
  <si>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</si>
  <si>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</si>
  <si>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</si>
  <si>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</si>
  <si>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</si>
  <si>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</si>
  <si>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</si>
  <si>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</si>
  <si>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</si>
  <si>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</si>
  <si>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</si>
  <si>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</si>
  <si>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</si>
  <si>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</si>
  <si>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</si>
  <si>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</si>
  <si>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</si>
  <si>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</si>
  <si>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</si>
  <si>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</si>
  <si>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</si>
  <si>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</si>
  <si>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</si>
  <si>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</si>
  <si>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</si>
  <si>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</si>
  <si>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</si>
  <si>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</si>
  <si>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</si>
  <si>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</si>
  <si>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</si>
  <si>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</si>
  <si>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</si>
  <si>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</si>
  <si>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</si>
  <si>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</si>
  <si>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</si>
  <si>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</si>
  <si>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</si>
  <si>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</si>
  <si>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</si>
  <si>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</si>
  <si>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</si>
  <si>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</si>
  <si>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</si>
  <si>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</si>
  <si>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</si>
  <si>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</si>
  <si>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</si>
  <si>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</si>
  <si>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</si>
  <si>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</si>
  <si>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</si>
  <si>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</si>
  <si>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</si>
  <si>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</si>
  <si>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</si>
  <si>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</si>
  <si>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</si>
  <si>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</si>
  <si>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</si>
  <si>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</si>
  <si>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</si>
  <si>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</si>
  <si>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</si>
  <si>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</si>
  <si>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</si>
  <si>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</si>
  <si>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</si>
  <si>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</si>
  <si>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</si>
  <si>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</si>
  <si>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</si>
  <si>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</si>
  <si>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</si>
  <si>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</si>
  <si>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</si>
  <si>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</si>
  <si>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</si>
  <si>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</si>
  <si>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</si>
  <si>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</si>
  <si>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</si>
  <si>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</si>
  <si>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</si>
  <si>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</si>
  <si>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</si>
  <si>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</si>
  <si>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</si>
  <si>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</si>
  <si>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</si>
  <si>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</si>
  <si>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</si>
  <si>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</si>
  <si>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</si>
  <si>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</si>
  <si>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</si>
  <si>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</si>
  <si>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</si>
  <si>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</si>
  <si>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</si>
  <si>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</si>
  <si>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</si>
  <si>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</si>
  <si>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</si>
  <si>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</si>
  <si>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</si>
  <si>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</si>
  <si>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</si>
  <si>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</si>
  <si>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</si>
  <si>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</si>
  <si>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</si>
  <si>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</si>
  <si>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</si>
  <si>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</si>
  <si>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</si>
  <si>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</si>
  <si>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</si>
  <si>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</si>
  <si>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</si>
  <si>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</si>
  <si>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</si>
  <si>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</si>
  <si>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</si>
  <si>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</si>
  <si>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</si>
  <si>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</si>
  <si>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</si>
  <si>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</si>
  <si>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</si>
  <si>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</si>
  <si>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</si>
  <si>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</si>
  <si>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</si>
  <si>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</si>
  <si>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</si>
  <si>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</si>
  <si>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</si>
  <si>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</si>
  <si>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</si>
  <si>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</si>
  <si>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</si>
  <si>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</si>
  <si>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</si>
  <si>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</si>
  <si>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</si>
  <si>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</si>
  <si>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</si>
  <si>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</si>
  <si>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</si>
  <si>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</si>
  <si>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</si>
  <si>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</si>
  <si>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</si>
  <si>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</si>
  <si>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</si>
  <si>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</si>
  <si>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</si>
  <si>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</si>
  <si>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</si>
  <si>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</si>
  <si>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</si>
  <si>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</si>
  <si>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</si>
  <si>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</si>
  <si>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</si>
  <si>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</si>
  <si>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</si>
  <si>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</si>
  <si>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</si>
  <si>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</si>
  <si>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</si>
  <si>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</si>
  <si>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</si>
  <si>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</si>
  <si>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</si>
  <si>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</si>
  <si>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</si>
  <si>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</si>
  <si>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</si>
  <si>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</si>
  <si>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</si>
  <si>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</si>
  <si>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</si>
  <si>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</si>
  <si>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</si>
  <si>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</si>
  <si>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</si>
  <si>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</si>
  <si>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</si>
  <si>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</si>
  <si>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</si>
  <si>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</si>
  <si>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</si>
  <si>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</si>
  <si>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</si>
  <si>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</si>
  <si>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</si>
  <si>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</si>
  <si>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</si>
  <si>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</si>
  <si>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</si>
  <si>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</si>
  <si>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</si>
  <si>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</si>
  <si>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</si>
  <si>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</si>
  <si>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</si>
  <si>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</si>
  <si>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</si>
  <si>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</si>
  <si>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</si>
  <si>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</si>
  <si>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</si>
  <si>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</si>
  <si>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</si>
  <si>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</si>
  <si>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</si>
  <si>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</si>
  <si>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</si>
  <si>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</si>
  <si>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</si>
  <si>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</si>
  <si>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</si>
  <si>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</si>
  <si>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</si>
  <si>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</si>
  <si>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</si>
  <si>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</si>
  <si>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</si>
  <si>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</si>
  <si>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</si>
  <si>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</si>
  <si>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</si>
  <si>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</si>
  <si>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</si>
  <si>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</si>
  <si>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</si>
  <si>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</si>
  <si>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</si>
  <si>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</si>
  <si>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</si>
  <si>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</si>
  <si>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</si>
  <si>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</si>
  <si>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</si>
  <si>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</si>
  <si>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</si>
  <si>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</si>
  <si>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</si>
  <si>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</si>
  <si>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</si>
  <si>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</si>
  <si>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</si>
  <si>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</si>
  <si>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</si>
  <si>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</si>
  <si>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</si>
  <si>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</si>
  <si>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</si>
  <si>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</si>
  <si>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</si>
  <si>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</si>
  <si>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</si>
  <si>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</si>
  <si>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</si>
  <si>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</si>
  <si>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</si>
  <si>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</si>
  <si>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</si>
  <si>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</si>
  <si>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</si>
  <si>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</si>
  <si>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</si>
  <si>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</si>
  <si>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</si>
  <si>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</si>
  <si>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</si>
  <si>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</si>
  <si>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</si>
  <si>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</si>
  <si>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</si>
  <si>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</si>
  <si>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</si>
  <si>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</si>
  <si>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</si>
  <si>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</si>
  <si>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</si>
  <si>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</si>
  <si>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</si>
  <si>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</si>
  <si>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</si>
  <si>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</si>
  <si>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</si>
  <si>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</si>
  <si>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</si>
  <si>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</si>
  <si>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</si>
  <si>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</si>
  <si>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</si>
  <si>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</si>
  <si>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</si>
  <si>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</si>
  <si>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</si>
  <si>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</si>
  <si>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</si>
  <si>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</si>
  <si>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</si>
  <si>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</si>
  <si>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</si>
  <si>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</si>
  <si>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</si>
  <si>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</si>
  <si>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</si>
  <si>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</si>
  <si>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</si>
  <si>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</si>
  <si>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</si>
  <si>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</si>
  <si>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</si>
  <si>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</si>
  <si>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</si>
  <si>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</si>
  <si>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</si>
  <si>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</si>
  <si>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</si>
  <si>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</si>
  <si>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</si>
  <si>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</si>
  <si>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</si>
  <si>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</si>
  <si>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</si>
  <si>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</si>
  <si>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</si>
  <si>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</si>
  <si>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</si>
  <si>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</si>
  <si>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</si>
  <si>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</si>
  <si>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</si>
  <si>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</si>
  <si>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</si>
  <si>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</si>
  <si>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</si>
  <si>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</si>
  <si>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</si>
  <si>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</si>
  <si>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</si>
  <si>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</si>
  <si>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</si>
  <si>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</si>
  <si>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</si>
  <si>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</si>
  <si>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</si>
  <si>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</si>
  <si>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</si>
  <si>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</si>
  <si>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</si>
  <si>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</si>
  <si>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</si>
  <si>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</si>
  <si>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</si>
  <si>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</si>
  <si>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</si>
  <si>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</si>
  <si>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</si>
  <si>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</si>
  <si>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</si>
  <si>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</si>
  <si>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</si>
  <si>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</si>
  <si>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</si>
  <si>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</si>
  <si>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</si>
  <si>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</si>
  <si>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</si>
  <si>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</si>
  <si>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</si>
  <si>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</si>
  <si>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</si>
  <si>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</si>
  <si>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</si>
  <si>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</si>
  <si>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</si>
  <si>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</si>
  <si>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</si>
  <si>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</si>
  <si>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</si>
  <si>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</si>
  <si>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</si>
  <si>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</si>
  <si>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</si>
  <si>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</si>
  <si>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</si>
  <si>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</si>
  <si>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</si>
  <si>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</si>
  <si>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</si>
  <si>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</si>
  <si>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</si>
  <si>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</si>
  <si>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</si>
  <si>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</si>
  <si>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</si>
  <si>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</si>
  <si>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</si>
  <si>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</si>
  <si>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</si>
  <si>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</si>
  <si>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</si>
  <si>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</si>
  <si>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</si>
  <si>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</si>
  <si>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</si>
  <si>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</si>
  <si>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</si>
  <si>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</si>
  <si>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</si>
  <si>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</si>
  <si>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</si>
  <si>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</si>
  <si>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</si>
  <si>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</si>
  <si>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</si>
  <si>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</si>
  <si>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</si>
  <si>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</si>
  <si>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</si>
  <si>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</si>
  <si>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</si>
  <si>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</si>
  <si>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</si>
  <si>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</si>
  <si>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</si>
  <si>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</si>
  <si>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</si>
  <si>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</si>
  <si>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</si>
  <si>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</si>
  <si>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</si>
  <si>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</si>
  <si>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</si>
  <si>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</si>
  <si>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</si>
  <si>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</si>
  <si>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</si>
  <si>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</si>
  <si>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</si>
  <si>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</si>
  <si>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</si>
  <si>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</si>
  <si>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</si>
  <si>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</si>
  <si>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</si>
  <si>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</si>
  <si>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</si>
  <si>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</si>
  <si>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</si>
  <si>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</si>
  <si>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</si>
  <si>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</si>
  <si>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</si>
  <si>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</si>
  <si>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</si>
  <si>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</si>
  <si>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</si>
  <si>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</si>
  <si>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</si>
  <si>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</si>
  <si>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</si>
  <si>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</si>
  <si>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</si>
  <si>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</si>
  <si>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</si>
  <si>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</si>
  <si>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</si>
  <si>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</si>
  <si>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</si>
  <si>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</si>
  <si>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</si>
  <si>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</si>
  <si>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</si>
  <si>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</si>
  <si>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</si>
  <si>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</si>
  <si>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</si>
  <si>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</si>
  <si>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</si>
  <si>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</si>
  <si>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</si>
  <si>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</si>
  <si>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</si>
  <si>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</si>
  <si>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</si>
  <si>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</si>
  <si>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</si>
  <si>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</si>
  <si>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</si>
  <si>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</si>
  <si>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</si>
  <si>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</si>
  <si>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</si>
  <si>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</si>
  <si>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</si>
  <si>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</si>
  <si>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</si>
  <si>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</si>
  <si>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</si>
  <si>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</si>
  <si>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</si>
  <si>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</si>
  <si>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</si>
  <si>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</si>
  <si>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</si>
  <si>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</si>
  <si>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</si>
  <si>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</si>
  <si>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</si>
  <si>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</si>
  <si>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</si>
  <si>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</si>
  <si>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</si>
  <si>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</si>
  <si>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</si>
  <si>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</si>
  <si>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</si>
  <si>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</si>
  <si>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</si>
  <si>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</si>
  <si>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</si>
  <si>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</si>
  <si>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</si>
  <si>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</si>
  <si>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</si>
  <si>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</si>
  <si>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</si>
  <si>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</si>
  <si>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</si>
  <si>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</si>
  <si>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</si>
  <si>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</si>
  <si>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</si>
  <si>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</si>
  <si>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</si>
  <si>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</si>
  <si>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</si>
  <si>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</si>
  <si>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</si>
  <si>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</si>
  <si>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</si>
  <si>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</si>
  <si>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</si>
  <si>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</si>
  <si>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</si>
  <si>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</si>
  <si>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</si>
  <si>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</si>
  <si>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</si>
  <si>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</si>
  <si>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</si>
  <si>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</si>
  <si>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</si>
  <si>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</si>
  <si>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</si>
  <si>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</si>
  <si>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</si>
  <si>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</si>
  <si>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</si>
  <si>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</si>
  <si>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</si>
  <si>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</si>
  <si>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</si>
  <si>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</si>
  <si>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</si>
  <si>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</si>
  <si>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</si>
  <si>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</si>
  <si>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</si>
  <si>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</si>
  <si>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</si>
  <si>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</si>
  <si>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</si>
  <si>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</si>
  <si>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</si>
  <si>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</si>
  <si>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</si>
  <si>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</si>
  <si>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</si>
  <si>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</si>
  <si>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</si>
  <si>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</si>
  <si>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</si>
  <si>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</si>
  <si>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</si>
  <si>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</si>
  <si>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</si>
  <si>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</si>
  <si>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</si>
  <si>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</si>
  <si>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</si>
  <si>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</si>
  <si>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</si>
  <si>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</si>
  <si>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</si>
  <si>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</si>
  <si>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</si>
  <si>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</si>
  <si>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</si>
  <si>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</si>
  <si>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</si>
  <si>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</si>
  <si>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</si>
  <si>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</si>
  <si>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</si>
  <si>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</si>
  <si>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</si>
  <si>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</si>
  <si>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</si>
  <si>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</si>
  <si>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</si>
  <si>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</si>
  <si>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</si>
  <si>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</si>
  <si>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</si>
  <si>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</si>
  <si>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</si>
  <si>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</si>
  <si>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</si>
  <si>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</si>
  <si>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</si>
  <si>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</si>
  <si>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</si>
  <si>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</si>
  <si>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</si>
  <si>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</si>
  <si>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</si>
  <si>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</si>
  <si>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</si>
  <si>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</si>
  <si>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</si>
  <si>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</si>
  <si>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</si>
  <si>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</si>
  <si>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</si>
  <si>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</si>
  <si>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</si>
  <si>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</si>
  <si>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</si>
  <si>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</si>
  <si>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</si>
  <si>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</si>
  <si>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</si>
  <si>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</si>
  <si>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</si>
  <si>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</si>
  <si>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</si>
  <si>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</si>
  <si>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</si>
  <si>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</si>
  <si>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</si>
  <si>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</si>
  <si>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</si>
  <si>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</si>
  <si>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</si>
  <si>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</si>
  <si>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</si>
  <si>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</si>
  <si>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</si>
  <si>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</si>
  <si>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</si>
  <si>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</si>
  <si>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</si>
  <si>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</si>
  <si>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</si>
  <si>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</si>
  <si>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</si>
  <si>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</si>
  <si>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</si>
  <si>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</si>
  <si>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</si>
  <si>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</si>
  <si>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</si>
  <si>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</si>
  <si>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</si>
  <si>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</si>
  <si>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</si>
  <si>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</si>
  <si>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</si>
  <si>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</si>
  <si>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</si>
  <si>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</si>
  <si>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</si>
  <si>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</si>
  <si>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</si>
  <si>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</si>
  <si>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</si>
  <si>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</si>
  <si>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</si>
  <si>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</si>
  <si>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</si>
  <si>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</si>
  <si>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</si>
  <si>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</si>
  <si>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</si>
  <si>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</si>
  <si>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</si>
  <si>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</si>
  <si>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</si>
  <si>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</si>
  <si>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</si>
  <si>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</si>
  <si>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</si>
  <si>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</si>
  <si>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</si>
  <si>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</si>
  <si>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</si>
  <si>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</si>
  <si>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</si>
  <si>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</si>
  <si>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</si>
  <si>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</si>
  <si>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</si>
  <si>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</si>
  <si>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</si>
  <si>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</si>
  <si>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</si>
  <si>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</si>
  <si>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</si>
  <si>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</si>
  <si>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</si>
  <si>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</si>
  <si>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</si>
  <si>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</si>
  <si>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</si>
  <si>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</si>
  <si>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</si>
  <si>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</si>
  <si>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</si>
  <si>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</si>
  <si>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</si>
  <si>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</si>
  <si>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</si>
  <si>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</si>
  <si>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</si>
  <si>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</si>
  <si>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</si>
  <si>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</si>
  <si>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</si>
  <si>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</si>
  <si>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</si>
  <si>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</si>
  <si>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</si>
  <si>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</si>
  <si>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</si>
  <si>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</si>
  <si>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</si>
  <si>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</si>
  <si>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</si>
  <si>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</si>
  <si>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</si>
  <si>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</si>
  <si>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</si>
  <si>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</si>
  <si>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</si>
  <si>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</si>
  <si>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</si>
  <si>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</si>
  <si>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</si>
  <si>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</si>
  <si>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</si>
  <si>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</si>
  <si>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</si>
  <si>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</si>
  <si>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</si>
  <si>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</si>
  <si>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</si>
  <si>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</si>
  <si>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</si>
  <si>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</si>
  <si>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</si>
  <si>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</si>
  <si>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</si>
  <si>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</si>
  <si>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</si>
  <si>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</si>
  <si>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</si>
  <si>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</si>
  <si>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</si>
  <si>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</si>
  <si>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</si>
  <si>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</si>
  <si>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</si>
  <si>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</si>
  <si>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</si>
  <si>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</si>
  <si>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</si>
  <si>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</si>
  <si>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</si>
  <si>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</si>
  <si>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</si>
  <si>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</si>
  <si>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</si>
  <si>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</si>
  <si>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</si>
  <si>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</si>
  <si>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</si>
  <si>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</si>
  <si>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</si>
  <si>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</si>
  <si>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</si>
  <si>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</si>
  <si>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</si>
  <si>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</si>
  <si>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</si>
  <si>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</si>
  <si>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</si>
  <si>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</si>
  <si>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</si>
  <si>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</si>
  <si>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</si>
  <si>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</si>
  <si>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</si>
  <si>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</si>
  <si>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</si>
  <si>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</si>
  <si>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</si>
  <si>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</si>
  <si>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</si>
  <si>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</si>
  <si>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</si>
  <si>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</si>
  <si>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</si>
  <si>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</si>
  <si>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</si>
  <si>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</si>
  <si>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</si>
  <si>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</si>
  <si>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</si>
  <si>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</si>
  <si>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</si>
  <si>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</si>
  <si>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</si>
  <si>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</si>
  <si>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</si>
  <si>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</si>
  <si>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</si>
  <si>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</si>
  <si>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</si>
  <si>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</si>
  <si>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</si>
  <si>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</si>
  <si>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</si>
  <si>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</si>
  <si>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</si>
  <si>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</si>
  <si>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</si>
  <si>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</si>
  <si>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</si>
  <si>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</si>
  <si>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</si>
  <si>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</si>
  <si>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</si>
  <si>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</si>
  <si>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</si>
  <si>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</si>
  <si>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</si>
  <si>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</si>
  <si>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</si>
  <si>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</si>
  <si>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</si>
  <si>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</si>
  <si>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</si>
  <si>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</si>
  <si>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</si>
  <si>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</si>
  <si>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</si>
  <si>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</si>
  <si>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</si>
  <si>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</si>
  <si>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</si>
  <si>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</si>
  <si>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</si>
  <si>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</si>
  <si>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</si>
  <si>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</si>
  <si>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</si>
  <si>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</si>
  <si>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</si>
  <si>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</si>
  <si>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</si>
  <si>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</si>
  <si>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</si>
  <si>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</si>
  <si>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</si>
  <si>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</si>
  <si>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</si>
  <si>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</si>
  <si>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</si>
  <si>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</si>
  <si>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</si>
  <si>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</si>
  <si>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</si>
  <si>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</si>
  <si>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</si>
  <si>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</si>
  <si>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</si>
  <si>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</si>
  <si>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</si>
  <si>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</si>
  <si>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</si>
  <si>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</si>
  <si>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</si>
  <si>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</si>
  <si>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</si>
  <si>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</si>
  <si>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</si>
  <si>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</si>
  <si>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</si>
  <si>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</si>
  <si>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</si>
  <si>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</si>
  <si>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</si>
  <si>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</si>
  <si>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</si>
  <si>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</si>
  <si>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</si>
  <si>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</si>
  <si>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</si>
  <si>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</si>
  <si>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</si>
  <si>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</si>
  <si>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</si>
  <si>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</si>
  <si>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</si>
  <si>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</si>
  <si>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</si>
  <si>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</si>
  <si>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</si>
  <si>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</si>
  <si>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</si>
  <si>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</si>
  <si>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</si>
  <si>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</si>
  <si>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</si>
  <si>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</si>
  <si>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</si>
  <si>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</si>
  <si>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</si>
  <si>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</si>
  <si>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</si>
  <si>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</si>
  <si>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</si>
  <si>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</si>
  <si>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</si>
  <si>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</si>
  <si>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</si>
  <si>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</si>
  <si>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</si>
  <si>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</si>
  <si>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</si>
  <si>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</si>
  <si>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</si>
  <si>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</si>
  <si>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</si>
  <si>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</si>
  <si>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</si>
  <si>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</si>
  <si>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</si>
  <si>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</si>
  <si>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</si>
  <si>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</si>
  <si>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</si>
  <si>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</si>
  <si>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</si>
  <si>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</si>
  <si>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</si>
  <si>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</si>
  <si>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</si>
  <si>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</si>
  <si>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</si>
  <si>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</si>
  <si>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</si>
  <si>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</si>
  <si>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</si>
  <si>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</si>
  <si>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</si>
  <si>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</si>
  <si>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</si>
  <si>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</si>
  <si>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</si>
  <si>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</si>
  <si>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</si>
  <si>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</si>
  <si>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</si>
  <si>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</si>
  <si>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</si>
  <si>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</si>
  <si>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</si>
  <si>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</si>
  <si>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</si>
  <si>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</si>
  <si>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</si>
  <si>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</si>
  <si>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</si>
  <si>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</si>
  <si>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</si>
  <si>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</si>
  <si>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</si>
  <si>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</si>
  <si>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</si>
  <si>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</si>
  <si>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</si>
  <si>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</si>
  <si>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</si>
  <si>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</si>
  <si>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</si>
  <si>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</si>
  <si>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</si>
  <si>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</si>
  <si>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</si>
  <si>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</si>
  <si>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</si>
  <si>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</si>
  <si>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</si>
  <si>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</si>
  <si>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</si>
  <si>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</si>
  <si>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</si>
  <si>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</si>
  <si>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</si>
  <si>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</si>
  <si>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</si>
  <si>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</si>
  <si>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</si>
  <si>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</si>
  <si>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</si>
  <si>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</si>
  <si>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</si>
  <si>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</si>
  <si>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</si>
  <si>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</si>
  <si>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</si>
  <si>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</si>
  <si>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</si>
  <si>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</si>
  <si>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</si>
  <si>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</si>
  <si>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</si>
  <si>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</si>
  <si>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</si>
  <si>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</si>
  <si>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</si>
  <si>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</si>
  <si>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</si>
  <si>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</si>
  <si>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</si>
  <si>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</si>
  <si>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</si>
  <si>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</si>
  <si>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</si>
  <si>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</si>
  <si>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</si>
  <si>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</si>
  <si>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</si>
  <si>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</si>
  <si>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</si>
  <si>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</si>
  <si>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</si>
  <si>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</si>
  <si>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</si>
  <si>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</si>
  <si>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</si>
  <si>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</si>
  <si>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</si>
  <si>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</si>
  <si>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</si>
  <si>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</si>
  <si>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</si>
  <si>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</si>
  <si>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</si>
  <si>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</si>
  <si>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</si>
  <si>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</si>
  <si>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</si>
  <si>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</si>
  <si>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</si>
  <si>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</si>
  <si>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</si>
  <si>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</si>
  <si>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</si>
  <si>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</si>
  <si>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</si>
  <si>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</si>
  <si>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</si>
  <si>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</si>
  <si>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</si>
  <si>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</si>
  <si>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</si>
  <si>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</si>
  <si>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</si>
  <si>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</si>
  <si>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</si>
  <si>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</si>
  <si>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</si>
  <si>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</si>
  <si>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</si>
  <si>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</si>
  <si>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</si>
  <si>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</si>
  <si>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</si>
  <si>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</si>
  <si>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</si>
  <si>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</si>
  <si>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</si>
  <si>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</si>
  <si>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</si>
  <si>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</si>
  <si>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</si>
  <si>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</si>
  <si>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</si>
  <si>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</si>
  <si>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</si>
  <si>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</si>
  <si>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</si>
  <si>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</si>
  <si>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</si>
  <si>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</si>
  <si>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</si>
  <si>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</si>
  <si>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</si>
  <si>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</si>
  <si>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</si>
  <si>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</si>
  <si>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</si>
  <si>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</si>
  <si>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</si>
  <si>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</si>
  <si>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</si>
  <si>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</si>
  <si>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</si>
  <si>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</si>
  <si>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</si>
  <si>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</si>
  <si>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</si>
  <si>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</si>
  <si>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</si>
  <si>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</si>
  <si>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</si>
  <si>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</si>
  <si>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</si>
  <si>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</si>
  <si>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</si>
  <si>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</si>
  <si>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</si>
  <si>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</si>
  <si>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</si>
  <si>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</si>
  <si>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</si>
  <si>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</si>
  <si>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</si>
  <si>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</si>
  <si>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</si>
  <si>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</si>
  <si>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</si>
  <si>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</si>
  <si>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</si>
  <si>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</si>
  <si>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</si>
  <si>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</si>
  <si>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</si>
  <si>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</si>
  <si>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</si>
  <si>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</si>
  <si>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</si>
  <si>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</si>
  <si>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</si>
  <si>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</si>
  <si>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</si>
  <si>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</si>
  <si>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</si>
  <si>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</si>
  <si>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</si>
  <si>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</si>
  <si>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</si>
  <si>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</si>
  <si>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</si>
  <si>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</si>
  <si>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</si>
  <si>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</si>
  <si>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</si>
  <si>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</si>
  <si>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</si>
  <si>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</si>
  <si>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</si>
  <si>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</si>
  <si>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</si>
  <si>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</si>
  <si>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</si>
  <si>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</si>
  <si>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</si>
  <si>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</si>
  <si>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</si>
  <si>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</si>
  <si>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</si>
  <si>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</si>
  <si>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</si>
  <si>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</si>
  <si>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</si>
  <si>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</si>
  <si>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</si>
  <si>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</si>
  <si>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</si>
  <si>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</si>
  <si>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</si>
  <si>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</si>
  <si>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</si>
  <si>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</si>
  <si>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</si>
  <si>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</si>
  <si>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</si>
  <si>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</si>
  <si>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</si>
  <si>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</si>
  <si>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</si>
  <si>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</si>
  <si>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</si>
  <si>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</si>
  <si>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</si>
  <si>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</si>
  <si>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</si>
  <si>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</si>
  <si>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</si>
  <si>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</si>
  <si>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</si>
  <si>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</si>
  <si>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</si>
  <si>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</si>
  <si>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</si>
  <si>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</si>
  <si>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</si>
  <si>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</si>
  <si>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</si>
  <si>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</si>
  <si>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</si>
  <si>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</si>
  <si>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</si>
  <si>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</si>
  <si>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</si>
  <si>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</si>
  <si>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</si>
  <si>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</si>
  <si>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</si>
  <si>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</si>
  <si>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</si>
  <si>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</si>
  <si>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</si>
  <si>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</si>
  <si>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</si>
  <si>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</si>
  <si>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</si>
  <si>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</si>
  <si>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</si>
  <si>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</si>
  <si>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</si>
  <si>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</si>
  <si>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</si>
  <si>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</si>
  <si>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</si>
  <si>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</si>
  <si>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</si>
  <si>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</si>
  <si>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</si>
  <si>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</si>
  <si>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</si>
  <si>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</si>
  <si>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</si>
  <si>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</si>
  <si>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</si>
  <si>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</si>
  <si>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</si>
  <si>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</si>
  <si>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</si>
  <si>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</si>
  <si>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</si>
  <si>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</si>
  <si>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</si>
  <si>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</si>
  <si>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</si>
  <si>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</si>
  <si>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</si>
  <si>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</si>
  <si>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</si>
  <si>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</si>
  <si>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</si>
  <si>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</si>
  <si>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</si>
  <si>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</si>
  <si>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</si>
  <si>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</si>
  <si>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</si>
  <si>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</si>
  <si>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</si>
  <si>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</si>
  <si>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</si>
  <si>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</si>
  <si>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</si>
  <si>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</si>
  <si>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</si>
  <si>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</si>
  <si>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</si>
  <si>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</si>
  <si>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</si>
  <si>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</si>
  <si>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</si>
  <si>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</si>
  <si>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</si>
  <si>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</si>
  <si>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</si>
  <si>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</si>
  <si>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</si>
  <si>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</si>
  <si>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</si>
  <si>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</si>
  <si>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</si>
  <si>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</si>
  <si>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</si>
  <si>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</si>
  <si>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</si>
  <si>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</si>
  <si>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</si>
  <si>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</si>
  <si>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</si>
  <si>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</si>
  <si>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</si>
  <si>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</si>
  <si>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</si>
  <si>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</si>
  <si>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</si>
  <si>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</si>
  <si>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</si>
  <si>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</si>
  <si>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</si>
  <si>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</si>
  <si>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</si>
  <si>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</si>
  <si>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</si>
  <si>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</si>
  <si>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</si>
  <si>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</si>
  <si>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</si>
  <si>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</si>
  <si>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</si>
  <si>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</si>
  <si>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</si>
  <si>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</si>
  <si>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</si>
  <si>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</si>
  <si>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</si>
  <si>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</si>
  <si>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</si>
  <si>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</si>
  <si>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</si>
  <si>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</si>
  <si>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</si>
  <si>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</si>
  <si>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</si>
  <si>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</si>
  <si>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</si>
  <si>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</si>
  <si>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</si>
  <si>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</si>
  <si>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</si>
  <si>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</si>
  <si>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</si>
  <si>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</si>
  <si>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</si>
  <si>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</si>
  <si>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</si>
  <si>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</si>
  <si>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</si>
  <si>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</si>
  <si>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</si>
  <si>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</si>
  <si>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</si>
  <si>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</si>
  <si>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</si>
  <si>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</si>
  <si>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</si>
  <si>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</si>
  <si>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</si>
  <si>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</si>
  <si>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</si>
  <si>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</si>
  <si>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</si>
  <si>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</si>
  <si>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</si>
  <si>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</si>
  <si>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</si>
  <si>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</si>
  <si>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</si>
  <si>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</si>
  <si>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</si>
  <si>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</si>
  <si>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</si>
  <si>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</si>
  <si>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</si>
  <si>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</si>
  <si>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</si>
  <si>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</si>
  <si>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</si>
  <si>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</si>
  <si>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</si>
  <si>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</si>
  <si>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</si>
  <si>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</si>
  <si>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</si>
  <si>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</si>
  <si>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</si>
  <si>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</si>
  <si>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</si>
  <si>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</si>
  <si>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</si>
  <si>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</si>
  <si>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</si>
  <si>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</si>
  <si>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</si>
  <si>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</si>
  <si>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</si>
  <si>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</si>
  <si>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</si>
  <si>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</si>
  <si>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</si>
  <si>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</si>
  <si>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</si>
  <si>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</si>
  <si>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</si>
  <si>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</si>
  <si>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</si>
  <si>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</si>
  <si>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</si>
  <si>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</si>
  <si>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</si>
  <si>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</si>
  <si>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</si>
  <si>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</si>
  <si>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</si>
  <si>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</si>
  <si>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</si>
  <si>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</si>
  <si>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</si>
  <si>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</si>
  <si>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</si>
  <si>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</si>
  <si>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</si>
  <si>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</si>
  <si>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</si>
  <si>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</si>
  <si>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</si>
  <si>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</si>
  <si>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</si>
  <si>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</si>
  <si>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</si>
  <si>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</si>
  <si>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</si>
  <si>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</si>
  <si>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</si>
  <si>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</si>
  <si>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</si>
  <si>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</si>
  <si>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</si>
  <si>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</si>
  <si>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</si>
  <si>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</si>
  <si>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</si>
  <si>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</si>
  <si>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</si>
  <si>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</si>
  <si>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</si>
  <si>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</si>
  <si>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</si>
  <si>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</si>
  <si>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</si>
  <si>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</si>
  <si>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</si>
  <si>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</si>
  <si>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</si>
  <si>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</si>
  <si>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</si>
  <si>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</si>
  <si>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</si>
  <si>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</si>
  <si>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</si>
  <si>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</si>
  <si>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</si>
  <si>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</si>
  <si>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</si>
  <si>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</si>
  <si>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</si>
  <si>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</si>
  <si>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</si>
  <si>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</si>
  <si>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</si>
  <si>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</si>
  <si>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</si>
  <si>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</si>
  <si>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</si>
  <si>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</si>
  <si>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</si>
  <si>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</si>
  <si>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</si>
  <si>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</si>
  <si>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</si>
  <si>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</si>
  <si>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</si>
  <si>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</si>
  <si>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</si>
  <si>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</si>
  <si>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</si>
  <si>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</si>
  <si>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</si>
  <si>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</si>
  <si>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</si>
  <si>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</si>
  <si>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</si>
  <si>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</si>
  <si>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</si>
  <si>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</si>
  <si>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</si>
  <si>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</si>
  <si>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</si>
  <si>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</si>
  <si>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</si>
  <si>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</si>
  <si>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</si>
  <si>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</si>
  <si>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</si>
  <si>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</si>
  <si>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</si>
  <si>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</si>
  <si>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</si>
  <si>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</si>
  <si>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</si>
  <si>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</si>
  <si>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</si>
  <si>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</si>
  <si>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</si>
  <si>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</si>
  <si>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</si>
  <si>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</si>
  <si>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</si>
  <si>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</si>
  <si>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</si>
  <si>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</si>
  <si>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</si>
  <si>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</si>
  <si>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</si>
  <si>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</si>
  <si>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</si>
  <si>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</si>
  <si>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</si>
  <si>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</si>
  <si>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</si>
  <si>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</si>
  <si>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</si>
  <si>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</si>
  <si>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</si>
  <si>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</si>
  <si>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</si>
  <si>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</si>
  <si>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</si>
  <si>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</si>
  <si>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</si>
  <si>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</si>
  <si>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</si>
  <si>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</si>
  <si>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</si>
  <si>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</si>
  <si>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</si>
  <si>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</si>
  <si>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</si>
  <si>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</si>
  <si>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</si>
  <si>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</si>
  <si>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</si>
  <si>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</si>
  <si>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</si>
  <si>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</si>
  <si>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</si>
  <si>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</si>
  <si>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</si>
  <si>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</si>
  <si>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</si>
  <si>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</si>
  <si>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</si>
  <si>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</si>
  <si>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</si>
  <si>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</si>
  <si>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</si>
  <si>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</si>
  <si>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</si>
  <si>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</si>
  <si>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</si>
  <si>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</si>
  <si>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</si>
  <si>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</si>
  <si>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</si>
  <si>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</si>
  <si>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</si>
  <si>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</si>
  <si>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</si>
  <si>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</si>
  <si>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</si>
  <si>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</si>
  <si>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</si>
  <si>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</si>
  <si>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</si>
  <si>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</si>
  <si>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</si>
  <si>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</si>
  <si>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</si>
  <si>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</si>
  <si>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</si>
  <si>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</si>
  <si>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</si>
  <si>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</si>
  <si>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</si>
  <si>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</si>
  <si>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</si>
  <si>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</si>
  <si>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</si>
  <si>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</si>
  <si>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</si>
  <si>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</si>
  <si>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</si>
  <si>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</si>
  <si>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</si>
  <si>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</si>
  <si>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</si>
  <si>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</si>
  <si>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</si>
  <si>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</si>
  <si>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</si>
  <si>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</si>
  <si>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</si>
  <si>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</si>
  <si>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</si>
  <si>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</si>
  <si>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</si>
  <si>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</si>
  <si>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</si>
  <si>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</si>
  <si>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</si>
  <si>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</si>
  <si>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</si>
  <si>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</si>
  <si>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</si>
  <si>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</si>
  <si>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</si>
  <si>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</si>
  <si>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</si>
  <si>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</si>
  <si>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</si>
  <si>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</si>
  <si>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</si>
  <si>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</si>
  <si>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</si>
  <si>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</si>
  <si>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</si>
  <si>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</si>
  <si>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</si>
  <si>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</si>
  <si>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</si>
  <si>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</si>
  <si>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</si>
  <si>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</si>
  <si>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</si>
  <si>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</si>
  <si>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</si>
  <si>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</si>
  <si>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</si>
  <si>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</si>
  <si>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</si>
  <si>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</si>
  <si>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</si>
  <si>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</si>
  <si>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</si>
  <si>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</si>
  <si>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</si>
  <si>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</si>
  <si>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</si>
  <si>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</si>
  <si>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</si>
  <si>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</si>
  <si>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</si>
  <si>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</si>
  <si>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</si>
  <si>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</si>
  <si>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</si>
  <si>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</si>
  <si>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</si>
  <si>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</si>
  <si>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</si>
  <si>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</si>
  <si>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</si>
  <si>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</si>
  <si>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</si>
  <si>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</si>
  <si>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</si>
  <si>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</si>
  <si>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</si>
  <si>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</si>
  <si>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</si>
  <si>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</si>
  <si>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</si>
  <si>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</si>
  <si>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</si>
  <si>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</si>
  <si>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</si>
  <si>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</si>
  <si>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</si>
  <si>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</si>
  <si>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</si>
  <si>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</si>
  <si>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</si>
  <si>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</si>
  <si>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</si>
  <si>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</si>
  <si>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</si>
  <si>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</si>
  <si>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</si>
  <si>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</si>
  <si>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</si>
  <si>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</si>
  <si>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</si>
  <si>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</si>
  <si>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</si>
  <si>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</si>
  <si>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</si>
  <si>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</si>
  <si>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</si>
  <si>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</si>
  <si>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</si>
  <si>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</si>
  <si>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</si>
  <si>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</si>
  <si>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</si>
  <si>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</si>
  <si>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</si>
  <si>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</si>
  <si>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</si>
  <si>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</si>
  <si>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</si>
  <si>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</si>
  <si>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</si>
  <si>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</si>
  <si>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</si>
  <si>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</si>
  <si>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</si>
  <si>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</si>
  <si>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</si>
  <si>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</si>
  <si>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</si>
  <si>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</si>
  <si>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</si>
  <si>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</si>
  <si>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</si>
  <si>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</si>
  <si>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</si>
  <si>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</si>
  <si>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</si>
  <si>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</si>
  <si>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</si>
  <si>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</si>
  <si>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</si>
  <si>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</si>
  <si>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</si>
  <si>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</si>
  <si>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</si>
  <si>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</si>
  <si>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</si>
  <si>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</si>
  <si>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</si>
  <si>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</si>
  <si>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</si>
  <si>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</si>
  <si>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</si>
  <si>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</si>
  <si>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</si>
  <si>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</si>
  <si>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</si>
  <si>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</si>
  <si>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</si>
  <si>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</si>
  <si>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</si>
  <si>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</si>
  <si>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</si>
  <si>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</si>
  <si>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</si>
  <si>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</si>
  <si>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</si>
  <si>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</si>
  <si>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</si>
  <si>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</si>
  <si>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</si>
  <si>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</si>
  <si>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</si>
  <si>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</si>
  <si>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</si>
  <si>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</si>
  <si>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</si>
  <si>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</si>
  <si>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</si>
  <si>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</si>
  <si>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</si>
  <si>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</si>
  <si>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</si>
  <si>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</si>
  <si>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</si>
  <si>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</si>
  <si>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</si>
  <si>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</si>
  <si>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</si>
  <si>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</si>
  <si>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</si>
  <si>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</si>
  <si>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</si>
  <si>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</si>
  <si>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</si>
  <si>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</si>
  <si>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</si>
  <si>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</si>
  <si>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</si>
  <si>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</si>
  <si>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</si>
  <si>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</si>
  <si>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</si>
  <si>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</si>
  <si>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</si>
  <si>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</si>
  <si>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</si>
  <si>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</si>
  <si>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</si>
  <si>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</si>
  <si>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</si>
  <si>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</si>
  <si>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</si>
  <si>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</si>
  <si>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</si>
  <si>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</si>
  <si>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</si>
  <si>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</si>
  <si>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</si>
  <si>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</si>
  <si>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</si>
  <si>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</si>
  <si>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</si>
  <si>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</si>
  <si>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</si>
  <si>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</si>
  <si>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</si>
  <si>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</si>
  <si>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</si>
  <si>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</si>
  <si>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</si>
  <si>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</si>
  <si>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</si>
  <si>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</si>
  <si>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</si>
  <si>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</si>
  <si>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</si>
  <si>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</si>
  <si>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</si>
  <si>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</si>
  <si>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</si>
  <si>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</si>
  <si>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</si>
  <si>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</si>
  <si>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</si>
  <si>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</si>
  <si>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</si>
  <si>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</si>
  <si>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</si>
  <si>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</si>
  <si>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</si>
  <si>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</si>
  <si>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</si>
  <si>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</si>
  <si>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</si>
  <si>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</si>
  <si>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</si>
  <si>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</si>
  <si>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</si>
  <si>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</si>
  <si>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</si>
  <si>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</si>
  <si>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</si>
  <si>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</si>
  <si>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</si>
  <si>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</si>
  <si>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</si>
  <si>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</si>
  <si>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</si>
  <si>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</si>
  <si>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</si>
  <si>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</si>
  <si>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</si>
  <si>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</si>
  <si>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</si>
  <si>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</si>
  <si>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</si>
  <si>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</si>
  <si>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</si>
  <si>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</si>
  <si>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</si>
  <si>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</si>
  <si>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</si>
  <si>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</si>
  <si>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</si>
  <si>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</si>
  <si>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</si>
  <si>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</si>
  <si>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</si>
  <si>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</si>
  <si>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</si>
  <si>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</si>
  <si>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</si>
  <si>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</si>
  <si>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</si>
  <si>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</si>
  <si>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</si>
  <si>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</si>
  <si>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</si>
  <si>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</si>
  <si>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</si>
  <si>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</si>
  <si>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</si>
  <si>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</si>
  <si>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</si>
  <si>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</si>
  <si>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</si>
  <si>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</si>
  <si>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</si>
  <si>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</si>
  <si>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</si>
  <si>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</si>
  <si>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</si>
  <si>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</si>
  <si>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</si>
  <si>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</si>
  <si>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</si>
  <si>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</si>
  <si>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</si>
  <si>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</si>
  <si>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</si>
  <si>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</si>
  <si>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</si>
  <si>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</si>
  <si>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</si>
  <si>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</si>
  <si>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</si>
  <si>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</si>
  <si>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</si>
  <si>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</si>
  <si>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</si>
  <si>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</si>
  <si>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</si>
  <si>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</si>
  <si>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</si>
  <si>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</si>
  <si>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</si>
  <si>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</si>
  <si>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</si>
  <si>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</si>
  <si>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</si>
  <si>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</si>
  <si>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</si>
  <si>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</si>
  <si>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</si>
  <si>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</si>
  <si>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</si>
  <si>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</si>
  <si>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</si>
  <si>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</si>
  <si>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</si>
  <si>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</si>
  <si>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</si>
  <si>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</si>
  <si>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</si>
  <si>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</si>
  <si>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</si>
  <si>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</si>
  <si>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</si>
  <si>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</si>
  <si>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</si>
  <si>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</si>
  <si>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</si>
  <si>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</si>
  <si>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</si>
  <si>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</si>
  <si>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</si>
  <si>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</si>
  <si>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</si>
  <si>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</si>
  <si>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</si>
  <si>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</si>
  <si>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</si>
  <si>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</si>
  <si>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</si>
  <si>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</si>
  <si>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</si>
  <si>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</si>
  <si>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</si>
  <si>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</si>
  <si>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</si>
  <si>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</si>
  <si>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</si>
  <si>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</si>
  <si>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</si>
  <si>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</si>
  <si>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</si>
  <si>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</si>
  <si>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</si>
  <si>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</si>
  <si>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</si>
  <si>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</si>
  <si>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</si>
  <si>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</si>
  <si>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</si>
  <si>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</si>
  <si>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</si>
  <si>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</si>
  <si>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</si>
  <si>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</si>
  <si>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</si>
  <si>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</si>
  <si>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</si>
  <si>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</si>
  <si>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</si>
  <si>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</si>
  <si>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</si>
  <si>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</si>
  <si>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</si>
  <si>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</si>
  <si>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</si>
  <si>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</si>
  <si>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</si>
  <si>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</si>
  <si>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</si>
  <si>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</si>
  <si>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</si>
  <si>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</si>
  <si>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</si>
  <si>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</si>
  <si>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</si>
  <si>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</si>
  <si>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</si>
  <si>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</si>
  <si>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</si>
  <si>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</si>
  <si>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</si>
  <si>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</si>
  <si>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</si>
  <si>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</si>
  <si>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</si>
  <si>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</si>
  <si>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</si>
  <si>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</si>
  <si>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</si>
  <si>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</si>
  <si>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</si>
  <si>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</si>
  <si>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</si>
  <si>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</si>
  <si>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</si>
  <si>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</si>
  <si>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</si>
  <si>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</si>
  <si>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</si>
  <si>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</si>
  <si>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</si>
  <si>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</si>
  <si>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</si>
  <si>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</si>
  <si>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</si>
  <si>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</si>
  <si>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</si>
  <si>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</si>
  <si>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</si>
  <si>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</si>
  <si>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</si>
  <si>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</si>
  <si>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</si>
  <si>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</si>
  <si>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</si>
  <si>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</si>
  <si>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</si>
  <si>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</si>
  <si>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</si>
  <si>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</si>
  <si>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</si>
  <si>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</si>
  <si>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</si>
  <si>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</si>
  <si>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</si>
  <si>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</si>
  <si>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</si>
  <si>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</si>
  <si>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</si>
  <si>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</si>
  <si>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</si>
  <si>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</si>
  <si>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</si>
  <si>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</si>
  <si>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</si>
  <si>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</si>
  <si>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</si>
  <si>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</si>
  <si>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</si>
  <si>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</si>
  <si>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</si>
  <si>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</si>
  <si>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</si>
  <si>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</si>
  <si>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</si>
  <si>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</si>
  <si>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</si>
  <si>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</si>
  <si>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</si>
  <si>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</si>
  <si>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</si>
  <si>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</si>
  <si>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</si>
  <si>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</si>
  <si>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</si>
  <si>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</si>
  <si>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</si>
  <si>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</si>
  <si>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</si>
  <si>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</si>
  <si>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</si>
  <si>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</si>
  <si>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</si>
  <si>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</si>
  <si>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</si>
  <si>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</si>
  <si>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</si>
  <si>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</si>
  <si>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</si>
  <si>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</si>
  <si>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</si>
  <si>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</si>
  <si>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</si>
  <si>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</si>
  <si>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</si>
  <si>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</si>
  <si>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</si>
  <si>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</si>
  <si>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</si>
  <si>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</si>
  <si>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</si>
  <si>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</si>
  <si>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</si>
  <si>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</si>
  <si>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</si>
  <si>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</si>
  <si>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</si>
  <si>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</si>
  <si>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</si>
  <si>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</si>
  <si>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</si>
  <si>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</si>
  <si>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</si>
  <si>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</si>
  <si>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</si>
  <si>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</si>
  <si>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</si>
  <si>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</si>
  <si>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</si>
  <si>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</si>
  <si>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</si>
  <si>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</si>
  <si>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</si>
  <si>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</si>
  <si>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</si>
  <si>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</si>
  <si>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</si>
  <si>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</si>
  <si>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</si>
  <si>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</si>
  <si>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</si>
  <si>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</si>
  <si>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</si>
  <si>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</si>
  <si>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</si>
  <si>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</si>
  <si>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</si>
  <si>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</si>
  <si>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</si>
  <si>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</si>
  <si>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</si>
  <si>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</si>
  <si>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</si>
  <si>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</si>
  <si>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</si>
  <si>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</si>
  <si>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</si>
  <si>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</si>
  <si>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</si>
  <si>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</si>
  <si>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</si>
  <si>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</si>
  <si>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</si>
  <si>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</si>
  <si>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</si>
  <si>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</si>
  <si>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</si>
  <si>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</si>
  <si>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</si>
  <si>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</si>
  <si>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</si>
  <si>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</si>
  <si>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</si>
  <si>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</si>
  <si>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</si>
  <si>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</si>
  <si>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</si>
  <si>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</si>
  <si>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</si>
  <si>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</si>
  <si>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</si>
  <si>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</si>
  <si>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</si>
  <si>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</si>
  <si>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</si>
  <si>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</si>
  <si>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</si>
  <si>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</si>
  <si>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</si>
  <si>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</si>
  <si>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</si>
  <si>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</si>
  <si>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</si>
  <si>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</si>
  <si>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</si>
  <si>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</si>
  <si>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</si>
  <si>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</si>
  <si>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</si>
  <si>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</si>
  <si>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</si>
  <si>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</si>
  <si>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</si>
  <si>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</si>
  <si>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</si>
  <si>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</si>
  <si>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</si>
  <si>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</si>
  <si>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</si>
  <si>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</si>
  <si>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</si>
  <si>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</si>
  <si>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</si>
  <si>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</si>
  <si>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</si>
  <si>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</si>
  <si>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</si>
  <si>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</si>
  <si>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</si>
  <si>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</si>
  <si>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</si>
  <si>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</si>
  <si>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</si>
  <si>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</si>
  <si>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</si>
  <si>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</si>
  <si>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</si>
  <si>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</si>
  <si>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</si>
  <si>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</si>
  <si>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</si>
  <si>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</si>
  <si>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</si>
  <si>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</si>
  <si>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</si>
  <si>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</si>
  <si>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</si>
  <si>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</si>
  <si>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</si>
  <si>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</si>
  <si>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</si>
  <si>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</si>
  <si>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</si>
  <si>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</si>
  <si>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</si>
  <si>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</si>
  <si>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</si>
  <si>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</si>
  <si>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</si>
  <si>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</si>
  <si>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</si>
  <si>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</si>
  <si>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</si>
  <si>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</si>
  <si>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</si>
  <si>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</si>
  <si>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</si>
  <si>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</si>
  <si>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</si>
  <si>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</si>
  <si>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</si>
  <si>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</si>
  <si>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</si>
  <si>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</si>
  <si>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</si>
  <si>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</si>
  <si>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</si>
  <si>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</si>
  <si>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</si>
  <si>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</si>
  <si>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</si>
  <si>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</si>
  <si>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</si>
  <si>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</si>
  <si>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</si>
  <si>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</si>
  <si>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</si>
  <si>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</si>
  <si>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</si>
  <si>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</si>
  <si>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</si>
  <si>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</si>
  <si>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</si>
  <si>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</si>
  <si>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</si>
  <si>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</si>
  <si>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</si>
  <si>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</si>
  <si>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</si>
  <si>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</si>
  <si>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</si>
  <si>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</si>
  <si>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</si>
  <si>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</si>
  <si>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</si>
  <si>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</si>
  <si>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</si>
  <si>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</si>
  <si>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</si>
  <si>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</si>
  <si>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</si>
  <si>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</si>
  <si>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</si>
  <si>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</si>
  <si>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</si>
  <si>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</si>
  <si>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</si>
  <si>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</si>
  <si>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</si>
  <si>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</si>
  <si>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</si>
  <si>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</si>
  <si>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</si>
  <si>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</si>
  <si>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</si>
  <si>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</si>
  <si>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</si>
  <si>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</si>
  <si>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</si>
  <si>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</si>
  <si>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</si>
  <si>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</si>
  <si>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</si>
  <si>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</si>
  <si>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</si>
  <si>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</si>
  <si>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</si>
  <si>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</si>
  <si>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</si>
  <si>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</si>
  <si>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</si>
  <si>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</si>
  <si>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</si>
  <si>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</si>
  <si>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</si>
  <si>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</si>
  <si>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</si>
  <si>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</si>
  <si>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</si>
  <si>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</si>
  <si>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</si>
  <si>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</si>
  <si>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</si>
  <si>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</si>
  <si>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</si>
  <si>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</si>
  <si>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</si>
  <si>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</si>
  <si>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</si>
  <si>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</si>
  <si>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</si>
  <si>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</si>
  <si>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</si>
  <si>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</si>
  <si>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</si>
  <si>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</si>
  <si>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</si>
  <si>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</si>
  <si>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</si>
  <si>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</si>
  <si>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</si>
  <si>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</si>
  <si>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</si>
  <si>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</si>
  <si>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</si>
  <si>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</si>
  <si>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</si>
  <si>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</si>
  <si>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</si>
  <si>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</si>
  <si>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</si>
  <si>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</si>
  <si>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</si>
  <si>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</si>
  <si>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</si>
  <si>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</si>
  <si>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</si>
  <si>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</si>
  <si>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</si>
  <si>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</si>
  <si>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</si>
  <si>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</si>
  <si>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</si>
  <si>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</si>
  <si>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</si>
  <si>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</si>
  <si>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</si>
  <si>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</si>
  <si>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</si>
  <si>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</si>
  <si>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</si>
  <si>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</si>
  <si>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</si>
  <si>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</si>
  <si>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</si>
  <si>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</si>
  <si>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</si>
  <si>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</si>
  <si>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</si>
  <si>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</si>
  <si>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</si>
  <si>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</si>
  <si>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</si>
  <si>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</si>
  <si>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</si>
  <si>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</si>
  <si>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</si>
  <si>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</si>
  <si>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</si>
  <si>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</si>
  <si>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</si>
  <si>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</si>
  <si>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</si>
  <si>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</si>
  <si>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</si>
  <si>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</si>
  <si>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</si>
  <si>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</si>
  <si>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</si>
  <si>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</si>
  <si>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</si>
  <si>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</si>
  <si>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</si>
  <si>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</si>
  <si>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</si>
  <si>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</si>
  <si>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</si>
  <si>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</si>
  <si>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</si>
  <si>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</si>
  <si>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</si>
  <si>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</si>
  <si>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</si>
  <si>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</si>
  <si>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</si>
  <si>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</si>
  <si>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</si>
  <si>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</si>
  <si>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</si>
  <si>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</si>
  <si>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</si>
  <si>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</si>
  <si>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</si>
  <si>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</si>
  <si>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</si>
  <si>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</si>
  <si>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</si>
  <si>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</si>
  <si>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</si>
  <si>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</si>
  <si>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</si>
  <si>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</si>
  <si>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</si>
  <si>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</si>
  <si>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</si>
  <si>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</si>
  <si>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</si>
  <si>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</si>
  <si>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</si>
  <si>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</si>
  <si>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</si>
  <si>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</si>
  <si>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</si>
  <si>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</si>
  <si>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</si>
  <si>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</si>
  <si>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</si>
  <si>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</si>
  <si>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</si>
  <si>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</si>
  <si>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</si>
  <si>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</si>
  <si>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</si>
  <si>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</si>
  <si>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</si>
  <si>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</si>
  <si>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</si>
  <si>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</si>
  <si>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</si>
  <si>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</si>
  <si>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</si>
  <si>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</si>
  <si>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</si>
  <si>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</si>
  <si>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</si>
  <si>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</si>
  <si>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</si>
  <si>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</si>
  <si>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</si>
  <si>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</si>
  <si>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</si>
  <si>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</si>
  <si>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</si>
  <si>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</si>
  <si>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</si>
  <si>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</si>
  <si>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</si>
  <si>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</si>
  <si>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</si>
  <si>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</si>
  <si>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</si>
  <si>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</si>
  <si>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</si>
  <si>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</si>
  <si>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</si>
  <si>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</si>
  <si>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</si>
  <si>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</si>
  <si>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</si>
  <si>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</si>
  <si>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</si>
  <si>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</si>
  <si>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</si>
  <si>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</si>
  <si>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</si>
  <si>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</si>
  <si>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</si>
  <si>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</si>
  <si>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</si>
  <si>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</si>
  <si>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</si>
  <si>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</si>
  <si>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</si>
  <si>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</si>
  <si>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</si>
  <si>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</si>
  <si>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</si>
  <si>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</si>
  <si>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</si>
  <si>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</si>
  <si>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</si>
  <si>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</si>
  <si>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</si>
  <si>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</si>
  <si>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</si>
  <si>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</si>
  <si>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</si>
  <si>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</si>
  <si>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</si>
  <si>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</si>
  <si>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</si>
  <si>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</si>
  <si>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</si>
  <si>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</si>
  <si>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</si>
  <si>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</si>
  <si>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</si>
  <si>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</si>
  <si>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</si>
  <si>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</si>
  <si>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</si>
  <si>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</si>
  <si>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</si>
  <si>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</si>
  <si>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</si>
  <si>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</si>
  <si>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</si>
  <si>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</si>
  <si>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</si>
  <si>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</si>
  <si>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</si>
  <si>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</si>
  <si>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</si>
  <si>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</si>
  <si>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</si>
  <si>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</si>
  <si>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</si>
  <si>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</si>
  <si>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</si>
  <si>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</si>
  <si>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</si>
  <si>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</si>
  <si>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</si>
  <si>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</si>
  <si>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</si>
  <si>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</si>
  <si>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</si>
  <si>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</si>
  <si>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</si>
  <si>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</si>
  <si>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</si>
  <si>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</si>
  <si>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</si>
  <si>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</si>
  <si>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</si>
  <si>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</si>
  <si>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</si>
  <si>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</si>
  <si>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</si>
  <si>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</si>
  <si>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</si>
  <si>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</si>
  <si>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</si>
  <si>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</si>
  <si>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</si>
  <si>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</si>
  <si>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</si>
  <si>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</si>
  <si>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</si>
  <si>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</si>
  <si>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</si>
  <si>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</si>
  <si>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</si>
  <si>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</si>
  <si>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</si>
  <si>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</si>
  <si>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</si>
  <si>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</si>
  <si>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</si>
  <si>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</si>
  <si>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</si>
  <si>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</si>
  <si>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</si>
  <si>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</si>
  <si>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</si>
  <si>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</si>
  <si>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</si>
  <si>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</si>
  <si>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</si>
  <si>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</si>
  <si>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</si>
  <si>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</si>
  <si>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</si>
  <si>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</si>
  <si>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</si>
  <si>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</si>
  <si>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</si>
  <si>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</si>
  <si>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</si>
  <si>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</si>
  <si>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</si>
  <si>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</si>
  <si>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</si>
  <si>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</si>
  <si>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</si>
  <si>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</si>
  <si>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</si>
  <si>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</si>
  <si>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</si>
  <si>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</si>
  <si>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</si>
  <si>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</si>
  <si>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</si>
  <si>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</si>
  <si>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</si>
  <si>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</si>
  <si>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</si>
  <si>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</si>
  <si>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</si>
  <si>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</si>
  <si>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</si>
  <si>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</si>
  <si>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</si>
  <si>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</si>
  <si>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</si>
  <si>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</si>
  <si>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</si>
  <si>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</si>
  <si>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</si>
  <si>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</si>
  <si>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</si>
  <si>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</si>
  <si>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</si>
  <si>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</si>
  <si>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</si>
  <si>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</si>
  <si>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</si>
  <si>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</si>
  <si>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</si>
  <si>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</si>
  <si>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</si>
  <si>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</si>
  <si>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</si>
  <si>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</si>
  <si>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</si>
  <si>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</si>
  <si>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</si>
  <si>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</si>
  <si>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</si>
  <si>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</si>
  <si>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</si>
  <si>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</si>
  <si>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</si>
  <si>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</si>
  <si>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</si>
  <si>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</si>
  <si>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</si>
  <si>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</si>
  <si>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</si>
  <si>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</si>
  <si>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</si>
  <si>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</si>
  <si>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</si>
  <si>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</si>
  <si>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</si>
  <si>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</si>
  <si>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</si>
  <si>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</si>
  <si>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</si>
  <si>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</si>
  <si>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</si>
  <si>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</si>
  <si>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</si>
  <si>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</si>
  <si>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</si>
  <si>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</si>
  <si>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</si>
  <si>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</si>
  <si>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</si>
  <si>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</si>
  <si>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</si>
  <si>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</si>
  <si>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</si>
  <si>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</si>
  <si>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</si>
  <si>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</si>
  <si>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</si>
  <si>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</si>
  <si>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</si>
  <si>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</si>
  <si>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</si>
  <si>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</si>
  <si>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</si>
  <si>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</si>
  <si>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</si>
  <si>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</si>
  <si>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</si>
  <si>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</si>
  <si>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</si>
  <si>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</si>
  <si>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</si>
  <si>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</si>
  <si>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</si>
  <si>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</si>
  <si>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</si>
  <si>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</si>
  <si>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</si>
  <si>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</si>
  <si>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</si>
  <si>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</si>
  <si>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</si>
  <si>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</si>
  <si>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</si>
  <si>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</si>
  <si>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</si>
  <si>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</si>
  <si>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</si>
  <si>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</si>
  <si>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</si>
  <si>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</si>
  <si>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</si>
  <si>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</si>
  <si>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</si>
  <si>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</si>
  <si>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</si>
  <si>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</si>
  <si>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</si>
  <si>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</si>
  <si>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</si>
  <si>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</si>
  <si>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</si>
  <si>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</si>
  <si>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</si>
  <si>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</si>
  <si>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</si>
  <si>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</si>
  <si>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</si>
  <si>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</si>
  <si>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</si>
  <si>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</si>
  <si>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</si>
  <si>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</si>
  <si>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</si>
  <si>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</si>
  <si>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</si>
  <si>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</si>
  <si>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</si>
  <si>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</si>
  <si>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</si>
  <si>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</si>
  <si>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</si>
  <si>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</si>
  <si>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</si>
  <si>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</si>
  <si>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</si>
  <si>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</si>
  <si>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</si>
  <si>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</si>
  <si>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</si>
  <si>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</si>
  <si>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</si>
  <si>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</si>
  <si>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</si>
  <si>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</si>
  <si>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</si>
  <si>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</si>
  <si>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</si>
  <si>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</si>
  <si>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</si>
  <si>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</si>
  <si>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</si>
  <si>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</si>
  <si>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</si>
  <si>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</si>
  <si>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</si>
  <si>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</si>
  <si>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</si>
  <si>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</si>
  <si>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</si>
  <si>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</si>
  <si>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</si>
  <si>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</si>
  <si>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</si>
  <si>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</si>
  <si>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</si>
  <si>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</si>
  <si>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</si>
  <si>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</si>
  <si>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</si>
  <si>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</si>
  <si>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</si>
  <si>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</si>
  <si>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</si>
  <si>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</si>
  <si>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</si>
  <si>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</si>
  <si>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</si>
  <si>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</si>
  <si>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</si>
  <si>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</si>
  <si>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</si>
  <si>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</si>
  <si>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</si>
  <si>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</si>
  <si>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</si>
  <si>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</si>
  <si>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</si>
  <si>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</si>
  <si>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</si>
  <si>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</si>
  <si>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</si>
  <si>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</si>
  <si>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</si>
  <si>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</si>
  <si>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</si>
  <si>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</si>
  <si>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</si>
  <si>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</si>
  <si>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</si>
  <si>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</si>
  <si>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</si>
  <si>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</si>
  <si>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</si>
  <si>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</si>
  <si>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</si>
  <si>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</si>
  <si>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</si>
  <si>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</si>
  <si>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</si>
  <si>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</si>
  <si>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</si>
  <si>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</si>
  <si>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</si>
  <si>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</si>
  <si>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</si>
  <si>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</si>
  <si>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</si>
  <si>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</si>
  <si>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</si>
  <si>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</si>
  <si>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</si>
  <si>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</si>
  <si>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</si>
  <si>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</si>
  <si>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</si>
  <si>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</si>
  <si>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</si>
  <si>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</si>
  <si>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</si>
  <si>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</si>
  <si>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</si>
  <si>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</si>
  <si>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</si>
  <si>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</si>
  <si>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</si>
  <si>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</si>
  <si>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</si>
  <si>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</si>
  <si>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</si>
  <si>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</si>
  <si>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</si>
  <si>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</si>
  <si>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</si>
  <si>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</si>
  <si>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</si>
  <si>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</si>
  <si>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</si>
  <si>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</si>
  <si>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</si>
  <si>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</si>
  <si>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</si>
  <si>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</si>
  <si>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</si>
  <si>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</si>
  <si>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</si>
  <si>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</si>
  <si>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</si>
  <si>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</si>
  <si>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</si>
  <si>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</si>
  <si>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</si>
  <si>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</si>
  <si>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</si>
  <si>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</si>
  <si>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</si>
  <si>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</si>
  <si>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</si>
  <si>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</si>
  <si>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</si>
  <si>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</si>
  <si>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</si>
  <si>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</si>
  <si>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</si>
  <si>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</si>
  <si>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</si>
  <si>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</si>
  <si>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</si>
  <si>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</si>
  <si>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</si>
  <si>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</si>
  <si>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</si>
  <si>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</si>
  <si>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</si>
  <si>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</si>
  <si>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</si>
  <si>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</si>
  <si>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</si>
  <si>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</si>
  <si>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</si>
  <si>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</si>
  <si>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</si>
  <si>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</si>
  <si>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</si>
  <si>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</si>
  <si>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</si>
  <si>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</si>
  <si>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</si>
  <si>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</si>
  <si>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</si>
  <si>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</si>
  <si>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</si>
  <si>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</si>
  <si>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</si>
  <si>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</si>
  <si>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</si>
  <si>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</si>
  <si>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</si>
  <si>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</si>
  <si>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</si>
  <si>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</si>
  <si>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</si>
  <si>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</si>
  <si>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</si>
  <si>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</si>
  <si>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</si>
  <si>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</si>
  <si>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</si>
  <si>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</si>
  <si>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</si>
  <si>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</si>
  <si>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</si>
  <si>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</si>
  <si>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</si>
  <si>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</si>
  <si>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</si>
  <si>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</si>
  <si>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</si>
  <si>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</si>
  <si>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</si>
  <si>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</si>
  <si>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</si>
  <si>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</si>
  <si>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</si>
  <si>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</si>
  <si>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</si>
  <si>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</si>
  <si>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</si>
  <si>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</si>
  <si>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</si>
  <si>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</si>
  <si>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</si>
  <si>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</si>
  <si>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</si>
  <si>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</si>
  <si>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</si>
  <si>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</si>
  <si>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</si>
  <si>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</si>
  <si>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</si>
  <si>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</si>
  <si>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</si>
  <si>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</si>
  <si>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</si>
  <si>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</si>
  <si>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</si>
  <si>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</si>
  <si>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</si>
  <si>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</si>
  <si>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</si>
  <si>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</si>
  <si>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</si>
  <si>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</si>
  <si>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</si>
  <si>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</si>
  <si>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</si>
  <si>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</si>
  <si>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</si>
  <si>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</si>
  <si>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</si>
  <si>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</si>
  <si>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</si>
  <si>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</si>
  <si>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</si>
  <si>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</si>
  <si>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</si>
  <si>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</si>
  <si>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</si>
  <si>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</si>
  <si>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</si>
  <si>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</si>
  <si>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</si>
  <si>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</si>
  <si>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</si>
  <si>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</si>
  <si>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</si>
  <si>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</si>
  <si>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</si>
  <si>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</si>
  <si>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</si>
  <si>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</si>
  <si>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</si>
  <si>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</si>
  <si>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</si>
  <si>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</si>
  <si>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</si>
  <si>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</si>
  <si>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</si>
  <si>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</si>
  <si>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</si>
  <si>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</si>
  <si>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</si>
  <si>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</si>
  <si>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</si>
  <si>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</si>
  <si>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</si>
  <si>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</si>
  <si>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</si>
  <si>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</si>
  <si>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</si>
  <si>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</si>
  <si>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</si>
  <si>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</si>
  <si>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</si>
  <si>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</si>
  <si>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</si>
  <si>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</si>
  <si>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</si>
  <si>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</si>
  <si>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</si>
  <si>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</si>
  <si>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</si>
  <si>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</si>
  <si>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</si>
  <si>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</si>
  <si>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</si>
  <si>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</si>
  <si>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</si>
  <si>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</si>
  <si>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</si>
  <si>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</si>
  <si>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</si>
  <si>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</si>
  <si>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</si>
  <si>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</si>
  <si>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</si>
  <si>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</si>
  <si>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</si>
  <si>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</si>
  <si>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</si>
  <si>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</si>
  <si>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</si>
  <si>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</si>
  <si>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</si>
  <si>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</si>
  <si>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</si>
  <si>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</si>
  <si>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</si>
  <si>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</si>
  <si>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</si>
  <si>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</si>
  <si>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</si>
  <si>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</si>
  <si>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</si>
  <si>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</si>
  <si>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</si>
  <si>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</si>
  <si>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</si>
  <si>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</si>
  <si>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</si>
  <si>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</si>
  <si>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</si>
  <si>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</si>
  <si>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</si>
  <si>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</si>
  <si>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</si>
  <si>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</si>
  <si>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</si>
  <si>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</si>
  <si>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</si>
  <si>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</si>
  <si>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</si>
  <si>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</si>
  <si>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</si>
  <si>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</si>
  <si>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</si>
  <si>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</si>
  <si>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</si>
  <si>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</si>
  <si>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</si>
  <si>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</si>
  <si>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</si>
  <si>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</si>
  <si>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</si>
  <si>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</si>
  <si>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</si>
  <si>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</si>
  <si>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</si>
  <si>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</si>
  <si>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</si>
  <si>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</si>
  <si>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</si>
  <si>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</si>
  <si>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</si>
  <si>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</si>
  <si>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</si>
  <si>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</si>
  <si>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</si>
  <si>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</si>
  <si>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</si>
  <si>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</si>
  <si>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</si>
  <si>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</si>
  <si>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</si>
  <si>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</si>
  <si>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</si>
  <si>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</si>
  <si>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</si>
  <si>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</si>
  <si>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</si>
  <si>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</si>
  <si>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</si>
  <si>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</si>
  <si>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</si>
  <si>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</si>
  <si>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</si>
  <si>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</si>
  <si>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</si>
  <si>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</si>
  <si>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</si>
  <si>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</si>
  <si>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</si>
  <si>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</si>
  <si>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</si>
  <si>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</si>
  <si>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</si>
  <si>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</si>
  <si>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</si>
  <si>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</si>
  <si>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</si>
  <si>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</si>
  <si>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</si>
  <si>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</si>
  <si>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</si>
  <si>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</si>
  <si>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</si>
  <si>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</si>
  <si>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</si>
  <si>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</si>
  <si>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</si>
  <si>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</si>
  <si>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</si>
  <si>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</si>
  <si>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</si>
  <si>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</si>
  <si>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</si>
  <si>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</si>
  <si>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</si>
  <si>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</si>
  <si>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</si>
  <si>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</si>
  <si>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</si>
  <si>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</si>
  <si>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</si>
  <si>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</si>
  <si>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</si>
  <si>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</si>
  <si>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</si>
  <si>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</si>
  <si>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</si>
  <si>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</si>
  <si>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</si>
  <si>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</si>
  <si>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</si>
  <si>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</si>
  <si>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</si>
  <si>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</si>
  <si>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</si>
  <si>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</si>
  <si>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</si>
  <si>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</si>
  <si>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</si>
  <si>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</si>
  <si>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</si>
  <si>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</si>
  <si>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</si>
  <si>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</si>
  <si>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</si>
  <si>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</si>
  <si>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</si>
  <si>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</si>
  <si>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</si>
  <si>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</si>
  <si>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</si>
  <si>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</si>
  <si>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</si>
  <si>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</si>
  <si>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</si>
  <si>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</si>
  <si>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</si>
  <si>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</si>
  <si>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</si>
  <si>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</si>
  <si>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</si>
  <si>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</si>
  <si>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</si>
  <si>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</si>
  <si>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</si>
  <si>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</si>
  <si>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</si>
  <si>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</si>
  <si>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</si>
  <si>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</si>
  <si>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</si>
  <si>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</si>
  <si>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</si>
  <si>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</si>
  <si>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</si>
  <si>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</si>
  <si>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</si>
  <si>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</si>
  <si>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</si>
  <si>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</si>
  <si>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</si>
  <si>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</si>
  <si>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</si>
  <si>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</si>
  <si>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</si>
  <si>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</si>
  <si>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</si>
  <si>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</si>
  <si>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</si>
  <si>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</si>
  <si>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</si>
  <si>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</si>
  <si>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</si>
  <si>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</si>
  <si>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</si>
  <si>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</si>
  <si>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</si>
  <si>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</si>
  <si>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</si>
  <si>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</si>
  <si>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</si>
  <si>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</si>
  <si>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</si>
  <si>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</si>
  <si>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</si>
  <si>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</si>
  <si>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</si>
  <si>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</si>
  <si>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</si>
  <si>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</si>
  <si>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</si>
  <si>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</si>
  <si>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</si>
  <si>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</si>
  <si>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</si>
  <si>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</si>
  <si>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</si>
  <si>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</si>
  <si>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</si>
  <si>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</si>
  <si>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</si>
  <si>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</si>
  <si>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</si>
  <si>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</si>
  <si>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</si>
  <si>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</si>
  <si>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</si>
  <si>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</si>
  <si>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</si>
  <si>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</si>
  <si>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</si>
  <si>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</si>
  <si>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</si>
  <si>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</si>
  <si>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</si>
  <si>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</si>
  <si>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</si>
  <si>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</si>
  <si>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</si>
  <si>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</si>
  <si>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</si>
  <si>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</si>
  <si>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</si>
  <si>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</si>
  <si>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</si>
  <si>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</si>
  <si>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</si>
  <si>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</si>
  <si>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</si>
  <si>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</si>
  <si>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</si>
  <si>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</si>
  <si>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</si>
  <si>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</si>
  <si>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</si>
  <si>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</si>
  <si>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</si>
  <si>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</si>
  <si>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</si>
  <si>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</si>
  <si>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</si>
  <si>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</si>
  <si>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</si>
  <si>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</si>
  <si>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</si>
  <si>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</si>
  <si>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</si>
  <si>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</si>
  <si>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</si>
  <si>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</si>
  <si>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</si>
  <si>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</si>
  <si>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</si>
  <si>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</si>
  <si>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</si>
  <si>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</si>
  <si>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</si>
  <si>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</si>
  <si>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</si>
  <si>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</si>
  <si>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</si>
  <si>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</si>
  <si>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</si>
  <si>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</si>
  <si>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</si>
  <si>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</si>
  <si>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</si>
  <si>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</si>
  <si>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</si>
  <si>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</si>
  <si>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</si>
  <si>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</si>
  <si>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</si>
  <si>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</si>
  <si>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</si>
  <si>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</si>
  <si>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</si>
  <si>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</si>
  <si>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</si>
  <si>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</si>
  <si>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</si>
  <si>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</si>
  <si>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</si>
  <si>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</si>
  <si>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</si>
  <si>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</si>
  <si>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</si>
  <si>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</si>
  <si>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</si>
  <si>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</si>
  <si>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</si>
  <si>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</si>
  <si>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</si>
  <si>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</si>
  <si>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</si>
  <si>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</si>
  <si>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</si>
  <si>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</si>
  <si>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</si>
  <si>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</si>
  <si>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</si>
  <si>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</si>
  <si>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</si>
  <si>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</si>
  <si>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</si>
  <si>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</si>
  <si>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</si>
  <si>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</si>
  <si>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</si>
  <si>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</si>
  <si>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</si>
  <si>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</si>
  <si>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</si>
  <si>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</si>
  <si>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</si>
  <si>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</si>
  <si>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</si>
  <si>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</si>
  <si>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</si>
  <si>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</si>
  <si>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</si>
  <si>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</si>
  <si>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</si>
  <si>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</si>
  <si>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</si>
  <si>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</si>
  <si>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</si>
  <si>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</si>
  <si>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</si>
  <si>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</si>
  <si>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</si>
  <si>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</si>
  <si>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</si>
  <si>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</si>
  <si>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</si>
  <si>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</si>
  <si>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</si>
  <si>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</si>
  <si>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</si>
  <si>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</si>
  <si>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</si>
  <si>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</si>
  <si>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</si>
  <si>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</si>
  <si>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</si>
  <si>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</si>
  <si>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</si>
  <si>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</si>
  <si>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</si>
  <si>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</si>
  <si>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</si>
  <si>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</si>
  <si>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</si>
  <si>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</si>
  <si>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</si>
  <si>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</si>
  <si>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</si>
  <si>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</si>
  <si>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</si>
  <si>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</si>
  <si>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</si>
  <si>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</si>
  <si>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</si>
  <si>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</si>
  <si>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</si>
  <si>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</si>
  <si>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</si>
  <si>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</si>
  <si>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</si>
  <si>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</si>
  <si>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</si>
  <si>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</si>
  <si>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</si>
  <si>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</si>
  <si>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</si>
  <si>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</si>
  <si>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</si>
  <si>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</si>
  <si>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</si>
  <si>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</si>
  <si>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</si>
  <si>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</si>
  <si>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</si>
  <si>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</si>
  <si>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</si>
  <si>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</si>
  <si>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</si>
  <si>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</si>
  <si>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</si>
  <si>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</si>
  <si>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</si>
  <si>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</si>
  <si>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</si>
  <si>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</si>
  <si>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</si>
  <si>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</si>
  <si>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</si>
  <si>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</si>
  <si>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</si>
  <si>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</si>
  <si>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</si>
  <si>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</si>
  <si>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</si>
  <si>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</si>
  <si>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</si>
  <si>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</si>
  <si>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</si>
  <si>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</si>
  <si>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</si>
  <si>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</si>
  <si>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</si>
  <si>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</si>
  <si>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</si>
  <si>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</si>
  <si>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</si>
  <si>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</si>
  <si>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</si>
  <si>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</si>
  <si>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</si>
  <si>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</si>
  <si>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</si>
  <si>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</si>
  <si>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</si>
  <si>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</si>
  <si>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</si>
  <si>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</si>
  <si>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</si>
  <si>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</si>
  <si>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</si>
  <si>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</si>
  <si>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</si>
  <si>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</si>
  <si>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</si>
  <si>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</si>
  <si>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</si>
  <si>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</si>
  <si>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</si>
  <si>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</si>
  <si>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</si>
  <si>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</si>
  <si>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</si>
  <si>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</si>
  <si>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</si>
  <si>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</si>
  <si>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</si>
  <si>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</si>
  <si>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</si>
  <si>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</si>
  <si>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</si>
  <si>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</si>
  <si>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</si>
  <si>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</si>
  <si>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</si>
  <si>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</si>
  <si>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</si>
  <si>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</si>
  <si>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</si>
  <si>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</si>
  <si>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</si>
  <si>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</si>
  <si>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</si>
  <si>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</si>
  <si>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</si>
  <si>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</si>
  <si>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</si>
  <si>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</si>
  <si>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</si>
  <si>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</si>
  <si>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</si>
  <si>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</si>
  <si>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</si>
  <si>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</si>
  <si>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</si>
  <si>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</si>
  <si>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</si>
  <si>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</si>
  <si>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</si>
  <si>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</si>
  <si>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</si>
  <si>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</si>
  <si>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</si>
  <si>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</si>
  <si>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</si>
  <si>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</si>
  <si>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</si>
  <si>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</si>
  <si>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</si>
  <si>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</si>
  <si>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</si>
  <si>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</si>
  <si>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</si>
  <si>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</si>
  <si>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</si>
  <si>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</si>
  <si>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</si>
  <si>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</si>
  <si>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</si>
  <si>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</si>
  <si>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</si>
  <si>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</si>
  <si>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</si>
  <si>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</si>
  <si>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</si>
  <si>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</si>
  <si>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</si>
  <si>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</si>
  <si>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</si>
  <si>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</si>
  <si>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</si>
  <si>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</si>
  <si>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</si>
  <si>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</si>
  <si>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</si>
  <si>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</si>
  <si>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</si>
  <si>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</si>
  <si>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</si>
  <si>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</si>
  <si>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</si>
  <si>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</si>
  <si>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</si>
  <si>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</si>
  <si>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</si>
  <si>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</si>
  <si>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</si>
  <si>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</si>
  <si>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</si>
  <si>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</si>
  <si>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</si>
  <si>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</si>
  <si>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</si>
  <si>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</si>
  <si>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</si>
  <si>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</si>
  <si>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</si>
  <si>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</si>
  <si>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</si>
  <si>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</si>
  <si>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</si>
  <si>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</si>
  <si>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</si>
  <si>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</si>
  <si>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</si>
  <si>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</si>
  <si>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</si>
  <si>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</si>
  <si>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</si>
  <si>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</si>
  <si>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</si>
  <si>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</si>
  <si>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</si>
  <si>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</si>
  <si>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</si>
  <si>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</si>
  <si>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</si>
  <si>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</si>
  <si>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</si>
  <si>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</si>
  <si>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</si>
  <si>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</si>
  <si>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</si>
  <si>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</si>
  <si>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</si>
  <si>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</si>
  <si>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</si>
  <si>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</si>
  <si>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</si>
  <si>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</si>
  <si>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</si>
  <si>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</si>
  <si>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</si>
  <si>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</si>
  <si>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</si>
  <si>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</si>
  <si>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</si>
  <si>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</si>
  <si>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</si>
  <si>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</si>
  <si>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</si>
  <si>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</si>
  <si>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</si>
  <si>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</si>
  <si>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</si>
  <si>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</si>
  <si>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</si>
  <si>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</si>
  <si>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</si>
  <si>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</si>
  <si>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</si>
  <si>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</si>
  <si>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</si>
  <si>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</si>
  <si>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</si>
  <si>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</si>
  <si>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</si>
  <si>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</si>
  <si>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</si>
  <si>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</si>
  <si>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</si>
  <si>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</si>
  <si>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</si>
  <si>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</si>
  <si>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</si>
  <si>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</si>
  <si>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</si>
  <si>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</si>
  <si>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</si>
  <si>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</si>
  <si>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</si>
  <si>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</si>
  <si>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</si>
  <si>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</si>
  <si>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</si>
  <si>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</si>
  <si>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</si>
  <si>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</si>
  <si>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</si>
  <si>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</si>
  <si>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</si>
  <si>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</si>
  <si>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</si>
  <si>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</si>
  <si>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</si>
  <si>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</si>
  <si>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</si>
  <si>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</si>
  <si>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</si>
  <si>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</si>
  <si>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</si>
  <si>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</si>
  <si>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</si>
  <si>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</si>
  <si>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</si>
  <si>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</si>
  <si>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</si>
  <si>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</si>
  <si>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</si>
  <si>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</si>
  <si>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</si>
  <si>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</si>
  <si>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</si>
  <si>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</si>
  <si>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</si>
  <si>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</si>
  <si>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</si>
  <si>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</si>
  <si>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</si>
  <si>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</si>
  <si>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</si>
  <si>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</si>
  <si>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</si>
  <si>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</si>
  <si>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</si>
  <si>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</si>
  <si>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</si>
  <si>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</si>
  <si>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</si>
  <si>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</si>
  <si>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</si>
  <si>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</si>
  <si>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</si>
  <si>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</si>
  <si>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</si>
  <si>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</si>
  <si>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</si>
  <si>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</si>
  <si>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</si>
  <si>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</si>
  <si>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</si>
  <si>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</si>
  <si>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</si>
  <si>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</si>
  <si>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</si>
  <si>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</si>
  <si>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</si>
  <si>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</si>
  <si>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</si>
  <si>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</si>
  <si>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</si>
  <si>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</si>
  <si>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</si>
  <si>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</si>
  <si>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</si>
  <si>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</si>
  <si>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</si>
  <si>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</si>
  <si>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</si>
  <si>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</si>
  <si>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</si>
  <si>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</si>
  <si>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</si>
  <si>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</si>
  <si>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</si>
  <si>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</si>
  <si>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</si>
  <si>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</si>
  <si>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</si>
  <si>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</si>
  <si>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</si>
  <si>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</si>
  <si>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</si>
  <si>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</si>
  <si>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</si>
  <si>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</si>
  <si>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</si>
  <si>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</si>
  <si>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</si>
  <si>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</si>
  <si>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</si>
  <si>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</si>
  <si>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</si>
  <si>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</si>
  <si>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</si>
  <si>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</si>
  <si>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</si>
  <si>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</si>
  <si>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</si>
  <si>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</si>
  <si>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</si>
  <si>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</si>
  <si>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</si>
  <si>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</si>
  <si>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</si>
  <si>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</si>
  <si>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</si>
  <si>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</si>
  <si>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</si>
  <si>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</si>
  <si>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</si>
  <si>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</si>
  <si>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</si>
  <si>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</si>
  <si>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</si>
  <si>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</si>
  <si>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</si>
  <si>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</si>
  <si>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</si>
  <si>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</si>
  <si>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</si>
  <si>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</si>
  <si>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</si>
  <si>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</si>
  <si>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</si>
  <si>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</si>
  <si>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</si>
  <si>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</si>
  <si>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</si>
  <si>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</si>
  <si>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</si>
  <si>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</si>
  <si>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</si>
  <si>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</si>
  <si>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</si>
  <si>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</si>
  <si>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</si>
  <si>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</si>
  <si>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</si>
  <si>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</si>
  <si>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</si>
  <si>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</si>
  <si>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</si>
  <si>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</si>
  <si>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</si>
  <si>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</si>
  <si>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</si>
  <si>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</si>
  <si>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</si>
  <si>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</si>
  <si>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</si>
  <si>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</si>
  <si>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</si>
  <si>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</si>
  <si>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</si>
  <si>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</si>
  <si>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</si>
  <si>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</si>
  <si>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</si>
  <si>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</si>
  <si>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</si>
  <si>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</si>
  <si>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</si>
  <si>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</si>
  <si>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</si>
  <si>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</si>
  <si>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</si>
  <si>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</si>
  <si>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</si>
  <si>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</si>
  <si>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</si>
  <si>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</si>
  <si>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</si>
  <si>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</si>
  <si>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</si>
  <si>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</si>
  <si>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</si>
  <si>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</si>
  <si>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</si>
  <si>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</si>
  <si>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</si>
  <si>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</si>
  <si>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</si>
  <si>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</si>
  <si>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</si>
  <si>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</si>
  <si>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</si>
  <si>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</si>
  <si>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</si>
  <si>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</si>
  <si>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</si>
  <si>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</si>
  <si>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</si>
  <si>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</si>
  <si>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</si>
  <si>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</si>
  <si>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</si>
  <si>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</si>
  <si>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</si>
  <si>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</si>
  <si>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</si>
  <si>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</si>
  <si>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</si>
  <si>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</si>
  <si>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</si>
  <si>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</si>
  <si>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</si>
  <si>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</si>
  <si>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</si>
  <si>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</si>
  <si>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</si>
  <si>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</si>
  <si>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</si>
  <si>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</si>
  <si>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</si>
  <si>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</si>
  <si>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</si>
  <si>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</si>
  <si>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</si>
  <si>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</si>
  <si>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</si>
  <si>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</si>
  <si>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</si>
  <si>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</si>
  <si>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</si>
  <si>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</si>
  <si>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</si>
  <si>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</si>
  <si>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</si>
  <si>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</si>
  <si>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</si>
  <si>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</si>
  <si>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</si>
  <si>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</si>
  <si>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</si>
  <si>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</si>
  <si>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</si>
  <si>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</si>
  <si>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</si>
  <si>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</si>
  <si>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</si>
  <si>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</si>
  <si>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</si>
  <si>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</si>
  <si>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</si>
  <si>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</si>
  <si>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</si>
  <si>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</si>
  <si>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</si>
  <si>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</si>
  <si>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</si>
  <si>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</si>
  <si>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</si>
  <si>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</si>
  <si>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</si>
  <si>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</si>
  <si>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</si>
  <si>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</si>
  <si>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</si>
  <si>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</si>
  <si>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</si>
  <si>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</si>
  <si>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</si>
  <si>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</si>
  <si>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</si>
  <si>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</si>
  <si>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</si>
  <si>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</si>
  <si>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</si>
  <si>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</si>
  <si>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</si>
  <si>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</si>
  <si>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</si>
  <si>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</si>
  <si>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</si>
  <si>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</si>
  <si>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</si>
  <si>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</si>
  <si>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</si>
  <si>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</si>
  <si>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</si>
  <si>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</si>
  <si>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</si>
  <si>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</si>
  <si>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</si>
  <si>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</si>
  <si>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</si>
  <si>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</si>
  <si>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</si>
  <si>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</si>
  <si>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</si>
  <si>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</si>
  <si>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</si>
  <si>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</si>
  <si>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</si>
  <si>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</si>
  <si>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</si>
  <si>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</si>
  <si>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</si>
  <si>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</si>
  <si>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</si>
  <si>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</si>
  <si>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</si>
  <si>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</si>
  <si>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</si>
  <si>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</si>
  <si>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</si>
  <si>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</si>
  <si>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</si>
  <si>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</si>
  <si>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</si>
  <si>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</si>
  <si>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</si>
  <si>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</si>
  <si>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</si>
  <si>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</si>
  <si>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</si>
  <si>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</si>
  <si>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</si>
  <si>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</si>
  <si>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</si>
  <si>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</si>
  <si>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</si>
  <si>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</si>
  <si>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</si>
  <si>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</si>
  <si>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</si>
  <si>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</si>
  <si>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</si>
  <si>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</si>
  <si>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</si>
  <si>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</si>
  <si>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</si>
  <si>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</si>
  <si>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</si>
  <si>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</si>
  <si>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</si>
  <si>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</si>
  <si>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</si>
  <si>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</si>
  <si>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</si>
  <si>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</si>
  <si>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</si>
  <si>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</si>
  <si>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</si>
  <si>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</si>
  <si>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</si>
  <si>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</si>
  <si>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</si>
  <si>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</si>
  <si>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</si>
  <si>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</si>
  <si>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</si>
  <si>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</si>
  <si>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</si>
  <si>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</si>
  <si>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</si>
  <si>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</si>
  <si>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</si>
  <si>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</si>
  <si>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</si>
  <si>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</si>
  <si>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</si>
  <si>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</si>
  <si>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</si>
  <si>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</si>
  <si>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</si>
  <si>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</si>
  <si>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</si>
  <si>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</si>
  <si>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</si>
  <si>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</si>
  <si>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</si>
  <si>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</si>
  <si>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</si>
  <si>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</si>
  <si>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</si>
  <si>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</si>
  <si>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</si>
  <si>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</si>
  <si>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</si>
  <si>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</si>
  <si>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</si>
  <si>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</si>
  <si>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</si>
  <si>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</si>
  <si>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</si>
  <si>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</si>
  <si>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</si>
  <si>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</si>
  <si>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</si>
  <si>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</si>
  <si>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</si>
  <si>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</si>
  <si>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</si>
  <si>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</si>
  <si>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</si>
  <si>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</si>
  <si>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</si>
  <si>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</si>
  <si>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</si>
  <si>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</si>
  <si>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</si>
  <si>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</si>
  <si>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</si>
  <si>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</si>
  <si>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</si>
  <si>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</si>
  <si>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</si>
  <si>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</si>
  <si>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</si>
  <si>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</si>
  <si>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</si>
  <si>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</si>
  <si>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</si>
  <si>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</si>
  <si>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</si>
  <si>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</si>
  <si>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</si>
  <si>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</si>
  <si>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</si>
  <si>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</si>
  <si>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</si>
  <si>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</si>
  <si>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</si>
  <si>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</si>
  <si>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</si>
  <si>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</si>
  <si>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</si>
  <si>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</si>
  <si>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</si>
  <si>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</si>
  <si>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</si>
  <si>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</si>
  <si>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</si>
  <si>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</si>
  <si>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</si>
  <si>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</si>
  <si>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</si>
  <si>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</si>
  <si>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</si>
  <si>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</si>
  <si>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</si>
  <si>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</si>
  <si>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</si>
  <si>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</si>
  <si>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</si>
  <si>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</si>
  <si>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</si>
  <si>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</si>
  <si>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</si>
  <si>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</si>
  <si>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</si>
  <si>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</si>
  <si>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</si>
  <si>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</si>
  <si>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</si>
  <si>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</si>
  <si>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</si>
  <si>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</si>
  <si>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</si>
  <si>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</si>
  <si>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</si>
  <si>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</si>
  <si>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</si>
  <si>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</si>
  <si>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</si>
  <si>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</si>
  <si>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</si>
  <si>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</si>
  <si>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</si>
  <si>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</si>
  <si>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</si>
  <si>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</si>
  <si>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</si>
  <si>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</si>
  <si>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</si>
  <si>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</si>
  <si>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</si>
  <si>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</si>
  <si>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</si>
  <si>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</si>
  <si>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</si>
  <si>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</si>
  <si>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</si>
  <si>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</si>
  <si>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</si>
  <si>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</si>
  <si>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</si>
  <si>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</si>
  <si>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</si>
  <si>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</si>
  <si>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</si>
  <si>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</si>
  <si>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</si>
  <si>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</si>
  <si>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</si>
  <si>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</si>
  <si>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</si>
  <si>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</si>
  <si>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</si>
  <si>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</si>
  <si>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</si>
  <si>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</si>
  <si>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</si>
  <si>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</si>
  <si>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</si>
  <si>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</si>
  <si>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</si>
  <si>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</si>
  <si>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</si>
  <si>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</si>
  <si>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</si>
  <si>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</si>
  <si>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</si>
  <si>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</si>
  <si>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</si>
  <si>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</si>
  <si>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</si>
  <si>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</si>
  <si>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</si>
  <si>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</si>
  <si>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</si>
  <si>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</si>
  <si>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</si>
  <si>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</si>
  <si>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</si>
  <si>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</si>
  <si>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</si>
  <si>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</si>
  <si>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</si>
  <si>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</si>
  <si>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</si>
  <si>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</si>
  <si>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</si>
  <si>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</si>
  <si>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</si>
  <si>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</si>
  <si>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</si>
  <si>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</si>
  <si>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</si>
  <si>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</si>
  <si>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</si>
  <si>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</si>
  <si>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</si>
  <si>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</si>
  <si>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</si>
  <si>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</si>
  <si>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</si>
  <si>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</si>
  <si>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</si>
  <si>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</si>
  <si>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</si>
  <si>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</si>
  <si>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</si>
  <si>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</si>
  <si>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</si>
  <si>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</si>
  <si>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</si>
  <si>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</si>
  <si>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</si>
  <si>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</si>
  <si>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</si>
  <si>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</si>
  <si>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</si>
  <si>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</si>
  <si>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</si>
  <si>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</si>
  <si>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</si>
  <si>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</si>
  <si>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</si>
  <si>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</si>
  <si>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</si>
  <si>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</si>
  <si>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</si>
  <si>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</si>
  <si>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</si>
  <si>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</si>
  <si>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</si>
  <si>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</si>
  <si>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</si>
  <si>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</si>
  <si>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</si>
  <si>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</si>
  <si>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</si>
  <si>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</si>
  <si>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</si>
  <si>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</si>
  <si>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</si>
  <si>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</si>
  <si>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</si>
  <si>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</si>
  <si>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</si>
  <si>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</si>
  <si>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</si>
  <si>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</si>
  <si>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</si>
  <si>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</si>
  <si>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</si>
  <si>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</si>
  <si>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</si>
  <si>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</si>
  <si>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</si>
  <si>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</si>
  <si>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</si>
  <si>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</si>
  <si>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</si>
  <si>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</si>
  <si>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</si>
  <si>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</si>
  <si>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</si>
  <si>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</si>
  <si>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</si>
  <si>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</si>
  <si>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</si>
  <si>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</si>
  <si>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</si>
  <si>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</si>
  <si>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</si>
  <si>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</si>
  <si>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</si>
  <si>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</si>
  <si>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</si>
  <si>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</si>
  <si>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</si>
  <si>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</si>
  <si>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</si>
  <si>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</si>
  <si>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</si>
  <si>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</si>
  <si>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</si>
  <si>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</si>
  <si>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</si>
  <si>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</si>
  <si>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</si>
  <si>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</si>
  <si>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</si>
  <si>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</si>
  <si>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</si>
  <si>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</si>
  <si>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</si>
  <si>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</si>
  <si>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</si>
  <si>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</si>
  <si>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</si>
  <si>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</si>
  <si>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</si>
  <si>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</si>
  <si>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</si>
  <si>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</si>
  <si>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</si>
  <si>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</si>
  <si>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</si>
  <si>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</si>
  <si>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</si>
  <si>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</si>
  <si>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</si>
  <si>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</si>
  <si>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</si>
  <si>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</si>
  <si>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</si>
  <si>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</si>
  <si>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</si>
  <si>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</si>
  <si>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</si>
  <si>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</si>
  <si>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</si>
  <si>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</si>
  <si>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</si>
  <si>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</si>
  <si>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</si>
  <si>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</si>
  <si>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</si>
  <si>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</si>
  <si>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</si>
  <si>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</si>
  <si>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</si>
  <si>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</si>
  <si>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</si>
  <si>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</si>
  <si>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</si>
  <si>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</si>
  <si>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</si>
  <si>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</si>
  <si>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</si>
  <si>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</si>
  <si>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</si>
  <si>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</si>
  <si>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</si>
  <si>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</si>
  <si>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</si>
  <si>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</si>
  <si>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</si>
  <si>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</si>
  <si>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</si>
  <si>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</si>
  <si>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</si>
  <si>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</si>
  <si>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</si>
  <si>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</si>
  <si>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</si>
  <si>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</si>
  <si>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</si>
  <si>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</si>
  <si>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</si>
  <si>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</si>
  <si>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</si>
  <si>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</si>
  <si>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</si>
  <si>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</si>
  <si>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</si>
  <si>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</si>
  <si>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</si>
  <si>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</si>
  <si>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</si>
  <si>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</si>
  <si>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</si>
  <si>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</si>
  <si>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</si>
  <si>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</si>
  <si>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</si>
  <si>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</si>
  <si>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</si>
  <si>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</si>
  <si>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</si>
  <si>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</si>
  <si>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</si>
  <si>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</si>
  <si>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</si>
  <si>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</si>
  <si>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</si>
  <si>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</si>
  <si>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</si>
  <si>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</si>
  <si>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</si>
  <si>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</si>
  <si>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</si>
  <si>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</si>
  <si>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</si>
  <si>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</si>
  <si>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</si>
  <si>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</si>
  <si>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</si>
  <si>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</si>
  <si>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</si>
  <si>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</si>
  <si>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</si>
  <si>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</si>
  <si>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</si>
  <si>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</si>
  <si>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</si>
  <si>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</si>
  <si>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</si>
  <si>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</si>
  <si>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</si>
  <si>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</si>
  <si>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</si>
  <si>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</si>
  <si>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</si>
  <si>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</si>
  <si>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</si>
  <si>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</si>
  <si>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</si>
  <si>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</si>
  <si>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</si>
  <si>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</si>
  <si>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</si>
  <si>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</si>
  <si>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</si>
  <si>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</si>
  <si>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</si>
  <si>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</si>
  <si>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</si>
  <si>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</si>
  <si>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</si>
  <si>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</si>
  <si>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</si>
  <si>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</si>
  <si>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</si>
  <si>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</si>
  <si>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</si>
  <si>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</si>
  <si>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</si>
  <si>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</si>
  <si>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</si>
  <si>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</si>
  <si>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</si>
  <si>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</si>
  <si>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</si>
  <si>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</si>
  <si>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</si>
  <si>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</si>
  <si>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</si>
  <si>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</si>
  <si>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</si>
  <si>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</si>
  <si>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</si>
  <si>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</si>
  <si>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</si>
  <si>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</si>
  <si>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</si>
  <si>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</si>
  <si>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</si>
  <si>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</si>
  <si>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</si>
  <si>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</si>
  <si>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</si>
  <si>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</si>
  <si>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</si>
  <si>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</si>
  <si>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</si>
  <si>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</si>
  <si>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</si>
  <si>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</si>
  <si>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</si>
  <si>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</si>
  <si>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</si>
  <si>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</si>
  <si>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</si>
  <si>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</si>
  <si>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</si>
  <si>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</si>
  <si>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</si>
  <si>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</si>
  <si>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</si>
  <si>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</si>
  <si>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</si>
  <si>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</si>
  <si>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</si>
  <si>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</si>
  <si>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</si>
  <si>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</si>
  <si>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</si>
  <si>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</si>
  <si>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</si>
  <si>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</si>
  <si>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</si>
  <si>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</si>
  <si>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</si>
  <si>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</si>
  <si>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</si>
  <si>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</si>
  <si>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</si>
  <si>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</si>
  <si>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</si>
  <si>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</si>
  <si>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</si>
  <si>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</si>
  <si>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</si>
  <si>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</si>
  <si>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</si>
  <si>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</si>
  <si>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</si>
  <si>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</si>
  <si>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</si>
  <si>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</si>
  <si>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</si>
  <si>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</si>
  <si>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</si>
  <si>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</si>
  <si>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</si>
  <si>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</si>
  <si>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</si>
  <si>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</si>
  <si>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</si>
  <si>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</si>
  <si>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</si>
  <si>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</si>
  <si>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</si>
  <si>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</si>
  <si>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</si>
  <si>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</si>
  <si>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</si>
  <si>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</si>
  <si>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</si>
  <si>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</si>
  <si>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</si>
  <si>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</si>
  <si>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</si>
  <si>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</si>
  <si>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</si>
  <si>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</si>
  <si>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</si>
  <si>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</si>
  <si>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</si>
  <si>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</si>
  <si>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</si>
  <si>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</si>
  <si>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</si>
  <si>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</si>
  <si>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</si>
  <si>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</si>
  <si>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</si>
  <si>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</si>
  <si>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</si>
  <si>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</si>
  <si>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</si>
  <si>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</si>
  <si>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</si>
  <si>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</si>
  <si>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</si>
  <si>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</si>
  <si>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</si>
  <si>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</si>
  <si>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</si>
  <si>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</si>
  <si>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</si>
  <si>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</si>
  <si>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</si>
  <si>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</si>
  <si>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</si>
  <si>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</si>
  <si>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</si>
  <si>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</si>
  <si>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</si>
  <si>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</si>
  <si>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</si>
  <si>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</si>
  <si>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</si>
  <si>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</si>
  <si>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</si>
  <si>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</si>
  <si>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</si>
  <si>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</si>
  <si>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</si>
  <si>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</si>
  <si>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</si>
  <si>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</si>
  <si>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</si>
  <si>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</si>
  <si>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</si>
  <si>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</si>
  <si>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</si>
  <si>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</si>
  <si>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</si>
  <si>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</si>
  <si>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</si>
  <si>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</si>
  <si>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</si>
  <si>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</si>
  <si>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</si>
  <si>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</si>
  <si>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</si>
  <si>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</si>
  <si>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</si>
  <si>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</si>
  <si>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</si>
  <si>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</si>
  <si>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</si>
  <si>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</si>
  <si>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</si>
  <si>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</si>
  <si>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</si>
  <si>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</si>
  <si>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</si>
  <si>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</si>
  <si>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</si>
  <si>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</si>
  <si>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</si>
  <si>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</si>
  <si>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</si>
  <si>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</si>
  <si>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</si>
  <si>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</si>
  <si>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</si>
  <si>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</si>
  <si>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</si>
  <si>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</si>
  <si>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</si>
  <si>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</si>
  <si>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</si>
  <si>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</si>
  <si>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</si>
  <si>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</si>
  <si>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</si>
  <si>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</si>
  <si>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</si>
  <si>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</si>
  <si>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</si>
  <si>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</si>
  <si>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</si>
  <si>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</si>
  <si>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</si>
  <si>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</si>
  <si>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</si>
  <si>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</si>
  <si>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</si>
  <si>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</si>
  <si>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</si>
  <si>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</si>
  <si>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</si>
  <si>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</si>
  <si>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</si>
  <si>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</si>
  <si>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</si>
  <si>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</si>
  <si>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</si>
  <si>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</si>
  <si>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</si>
  <si>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</si>
  <si>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</si>
  <si>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</si>
  <si>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</si>
  <si>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</si>
  <si>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</si>
  <si>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</si>
  <si>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</si>
  <si>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</si>
  <si>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</si>
  <si>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</si>
  <si>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</si>
  <si>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</si>
  <si>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</si>
  <si>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</si>
  <si>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</si>
  <si>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</si>
  <si>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</si>
  <si>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</si>
  <si>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</si>
  <si>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</si>
  <si>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</si>
  <si>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</si>
  <si>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</si>
  <si>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</si>
  <si>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</si>
  <si>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</si>
  <si>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</si>
  <si>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</si>
  <si>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</si>
  <si>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</si>
  <si>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</si>
  <si>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</si>
  <si>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</si>
  <si>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</si>
  <si>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</si>
  <si>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</si>
  <si>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</si>
  <si>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</si>
  <si>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</si>
  <si>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</si>
  <si>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</si>
  <si>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</si>
  <si>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</si>
  <si>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</si>
  <si>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</si>
  <si>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</si>
  <si>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</si>
  <si>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</si>
  <si>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</si>
  <si>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</si>
  <si>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</si>
  <si>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</si>
  <si>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</si>
  <si>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</si>
  <si>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</si>
  <si>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</si>
  <si>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</si>
  <si>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</si>
  <si>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</si>
  <si>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</si>
  <si>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</si>
  <si>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</si>
  <si>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</si>
  <si>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</si>
  <si>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</si>
  <si>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</si>
  <si>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</si>
  <si>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</si>
  <si>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</si>
  <si>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</si>
  <si>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</si>
  <si>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</si>
  <si>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</si>
  <si>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</si>
  <si>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</si>
  <si>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</si>
  <si>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</si>
  <si>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</si>
  <si>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</si>
  <si>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</si>
  <si>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</si>
  <si>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</si>
  <si>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</si>
  <si>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</si>
  <si>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</si>
  <si>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</si>
  <si>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</si>
  <si>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</si>
  <si>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</si>
  <si>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</si>
  <si>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</si>
  <si>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</si>
  <si>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</si>
  <si>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</si>
  <si>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</si>
  <si>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</si>
  <si>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</si>
  <si>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</si>
  <si>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</si>
  <si>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</si>
  <si>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</si>
  <si>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</si>
  <si>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</si>
  <si>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</si>
  <si>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</si>
  <si>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</si>
  <si>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</si>
  <si>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</si>
  <si>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</si>
  <si>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</si>
  <si>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</si>
  <si>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</si>
  <si>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</si>
  <si>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</si>
  <si>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</si>
  <si>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</si>
  <si>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</si>
  <si>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</si>
  <si>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</si>
  <si>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</si>
  <si>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</si>
  <si>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</si>
  <si>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</si>
  <si>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</si>
  <si>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</si>
  <si>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</si>
  <si>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</si>
  <si>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</si>
  <si>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</si>
  <si>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</si>
  <si>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</si>
  <si>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</si>
  <si>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</si>
  <si>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</si>
  <si>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</si>
  <si>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</si>
  <si>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</si>
  <si>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</si>
  <si>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</si>
  <si>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</si>
  <si>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</si>
  <si>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</si>
  <si>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</si>
  <si>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</si>
  <si>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</si>
  <si>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</si>
  <si>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</si>
  <si>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</si>
  <si>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</si>
  <si>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</si>
  <si>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</si>
  <si>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</si>
  <si>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</si>
  <si>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</si>
  <si>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</si>
  <si>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</si>
  <si>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</si>
  <si>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</si>
  <si>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</si>
  <si>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</si>
  <si>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</si>
  <si>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</si>
  <si>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</si>
  <si>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</si>
  <si>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</si>
  <si>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</si>
  <si>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</si>
  <si>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</si>
  <si>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</si>
  <si>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</si>
  <si>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</si>
  <si>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</si>
  <si>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</si>
  <si>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</si>
  <si>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</si>
  <si>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</si>
  <si>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</si>
  <si>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</si>
  <si>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</si>
  <si>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</si>
  <si>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</si>
  <si>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</si>
  <si>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</si>
  <si>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</si>
  <si>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</si>
  <si>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</si>
  <si>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</si>
  <si>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</si>
  <si>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</si>
  <si>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</si>
  <si>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</si>
  <si>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</si>
  <si>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</si>
  <si>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</si>
  <si>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</si>
  <si>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</si>
  <si>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</si>
  <si>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</si>
  <si>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</si>
  <si>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</si>
  <si>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</si>
  <si>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</si>
  <si>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</si>
  <si>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</si>
  <si>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</si>
  <si>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</si>
  <si>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</si>
  <si>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</si>
  <si>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</si>
  <si>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</si>
  <si>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</si>
  <si>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</si>
  <si>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</si>
  <si>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</si>
  <si>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</si>
  <si>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</si>
  <si>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</si>
  <si>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</si>
  <si>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</si>
  <si>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</si>
  <si>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</si>
  <si>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</si>
  <si>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</si>
  <si>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</si>
  <si>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</si>
  <si>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</si>
  <si>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</si>
  <si>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</si>
  <si>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</si>
  <si>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</si>
  <si>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</si>
  <si>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</si>
  <si>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</si>
  <si>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</si>
  <si>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</si>
  <si>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</si>
  <si>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</si>
  <si>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</si>
  <si>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</si>
  <si>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</si>
  <si>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</si>
  <si>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</si>
  <si>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</si>
  <si>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</si>
  <si>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</si>
  <si>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</si>
  <si>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</si>
  <si>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</si>
  <si>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</si>
  <si>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</si>
  <si>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</si>
  <si>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</si>
  <si>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</si>
  <si>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</si>
  <si>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</si>
  <si>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</si>
  <si>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</si>
  <si>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</si>
  <si>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</si>
  <si>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</si>
  <si>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</si>
  <si>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</si>
  <si>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</si>
  <si>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</si>
  <si>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</si>
  <si>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</si>
  <si>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</si>
  <si>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</si>
  <si>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</si>
  <si>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</si>
  <si>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</si>
  <si>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</si>
  <si>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</si>
  <si>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</si>
  <si>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</si>
  <si>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</si>
  <si>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</si>
  <si>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</si>
  <si>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</si>
  <si>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</si>
  <si>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</si>
  <si>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</si>
  <si>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</si>
  <si>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</si>
  <si>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</si>
  <si>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</si>
  <si>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</si>
  <si>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</si>
  <si>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</si>
  <si>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</si>
  <si>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</si>
  <si>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</si>
  <si>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</si>
  <si>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</si>
  <si>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</si>
  <si>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</si>
  <si>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</si>
  <si>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</si>
  <si>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</si>
  <si>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</si>
  <si>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</si>
  <si>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</si>
  <si>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</si>
  <si>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</si>
  <si>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</si>
  <si>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</si>
  <si>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</si>
  <si>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</si>
  <si>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</si>
  <si>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</si>
  <si>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</si>
  <si>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</si>
  <si>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</si>
  <si>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</si>
  <si>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</si>
  <si>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</si>
  <si>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</si>
  <si>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</si>
  <si>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</si>
  <si>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</si>
  <si>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</si>
  <si>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</si>
  <si>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</si>
  <si>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</si>
  <si>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</si>
  <si>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</si>
  <si>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</si>
  <si>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</si>
  <si>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</si>
  <si>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</si>
  <si>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</si>
  <si>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</si>
  <si>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</si>
  <si>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</si>
  <si>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</si>
  <si>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</si>
  <si>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</si>
  <si>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</si>
  <si>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</si>
  <si>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</si>
  <si>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</si>
  <si>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</si>
  <si>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</si>
  <si>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</si>
  <si>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</si>
  <si>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</si>
  <si>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</si>
  <si>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</si>
  <si>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</si>
  <si>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</si>
  <si>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</si>
  <si>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</si>
  <si>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</si>
  <si>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</si>
  <si>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</si>
  <si>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</si>
  <si>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</si>
  <si>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</si>
  <si>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</si>
  <si>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</si>
  <si>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</si>
  <si>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</si>
  <si>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</si>
  <si>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</si>
  <si>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</si>
  <si>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</si>
  <si>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</si>
  <si>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</si>
  <si>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</si>
  <si>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</si>
  <si>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</si>
  <si>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</si>
  <si>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</si>
  <si>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</si>
  <si>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</si>
  <si>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</si>
  <si>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</si>
  <si>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</si>
  <si>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</si>
  <si>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</si>
  <si>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</si>
  <si>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</si>
  <si>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</si>
  <si>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</si>
  <si>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</si>
  <si>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</si>
  <si>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</si>
  <si>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</si>
  <si>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</si>
  <si>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</si>
  <si>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</si>
  <si>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</si>
  <si>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</si>
  <si>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</si>
  <si>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</si>
  <si>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</si>
  <si>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</si>
  <si>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</si>
  <si>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</si>
  <si>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</si>
  <si>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</si>
  <si>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</si>
  <si>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</si>
  <si>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</si>
  <si>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</si>
  <si>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</si>
  <si>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</si>
  <si>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</si>
  <si>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</si>
  <si>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</si>
  <si>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</si>
  <si>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</si>
  <si>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</si>
  <si>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</si>
  <si>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</si>
  <si>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</si>
  <si>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</si>
  <si>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</si>
  <si>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</si>
  <si>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</si>
  <si>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</si>
  <si>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</si>
  <si>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</si>
  <si>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</si>
  <si>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</si>
  <si>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</si>
  <si>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</si>
  <si>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</si>
  <si>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</si>
  <si>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</si>
  <si>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</si>
  <si>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</si>
  <si>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</si>
  <si>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</si>
  <si>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</si>
  <si>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</si>
  <si>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</si>
  <si>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</si>
  <si>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</si>
  <si>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</si>
  <si>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</si>
  <si>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</si>
  <si>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</si>
  <si>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</si>
  <si>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</si>
  <si>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</si>
  <si>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</si>
  <si>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</si>
  <si>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</si>
  <si>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</si>
  <si>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</si>
  <si>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</si>
  <si>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</si>
  <si>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</si>
  <si>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</si>
  <si>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</si>
  <si>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</si>
  <si>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</si>
  <si>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</si>
  <si>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</si>
  <si>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</si>
  <si>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</si>
  <si>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</si>
  <si>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</si>
  <si>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</si>
  <si>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</si>
  <si>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</si>
  <si>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</si>
  <si>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</si>
  <si>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</si>
  <si>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</si>
  <si>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</si>
  <si>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</si>
  <si>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</si>
  <si>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</si>
  <si>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</si>
  <si>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</si>
  <si>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</si>
  <si>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</si>
  <si>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</si>
  <si>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</si>
  <si>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</si>
  <si>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</si>
  <si>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</si>
  <si>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</si>
  <si>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</si>
  <si>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</si>
  <si>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</si>
  <si>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</si>
  <si>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</si>
  <si>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</si>
  <si>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</si>
  <si>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</si>
  <si>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</si>
  <si>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</si>
  <si>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</si>
  <si>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</si>
  <si>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</si>
  <si>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</si>
  <si>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</si>
  <si>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</si>
  <si>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</si>
  <si>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</si>
  <si>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</si>
  <si>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</si>
  <si>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</si>
  <si>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</si>
  <si>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</si>
  <si>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</si>
  <si>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</si>
  <si>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</si>
  <si>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</si>
  <si>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</si>
  <si>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</si>
  <si>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</si>
  <si>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</si>
  <si>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</si>
  <si>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</si>
  <si>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</si>
  <si>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</si>
  <si>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</si>
  <si>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</si>
  <si>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</si>
  <si>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</si>
  <si>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</si>
  <si>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</si>
  <si>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</si>
  <si>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</si>
  <si>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</si>
  <si>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</si>
  <si>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</si>
  <si>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</si>
  <si>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</si>
  <si>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</si>
  <si>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</si>
  <si>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</si>
  <si>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</si>
  <si>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</si>
  <si>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</si>
  <si>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</si>
  <si>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</si>
  <si>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</si>
  <si>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</si>
  <si>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</si>
  <si>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</si>
  <si>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</si>
  <si>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</si>
  <si>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</si>
  <si>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</si>
  <si>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</si>
  <si>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</si>
  <si>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</si>
  <si>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</si>
  <si>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</si>
  <si>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</si>
  <si>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</si>
  <si>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</si>
  <si>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</si>
  <si>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</si>
  <si>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</si>
  <si>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</si>
  <si>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</si>
  <si>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</si>
  <si>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</si>
  <si>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</si>
  <si>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</si>
  <si>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</si>
  <si>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</si>
  <si>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</si>
  <si>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</si>
  <si>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</si>
  <si>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</si>
  <si>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</si>
  <si>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</si>
  <si>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</si>
  <si>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</si>
  <si>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</si>
  <si>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</si>
  <si>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</si>
  <si>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</si>
  <si>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</si>
  <si>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</si>
  <si>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</si>
  <si>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</si>
  <si>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</si>
  <si>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</si>
  <si>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</si>
  <si>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</si>
  <si>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</si>
  <si>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</si>
  <si>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</si>
  <si>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</si>
  <si>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</si>
  <si>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</si>
  <si>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</si>
  <si>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</si>
  <si>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</si>
  <si>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</si>
  <si>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</si>
  <si>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</si>
  <si>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</si>
  <si>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</si>
  <si>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</si>
  <si>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</si>
  <si>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</si>
  <si>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</si>
  <si>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</si>
  <si>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</si>
  <si>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</si>
  <si>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</si>
  <si>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</si>
  <si>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</si>
  <si>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</si>
  <si>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</si>
  <si>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</si>
  <si>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</si>
  <si>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</si>
  <si>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</si>
  <si>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</si>
  <si>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</si>
  <si>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</si>
  <si>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</si>
  <si>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</si>
  <si>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</si>
  <si>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</si>
  <si>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</si>
  <si>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</si>
  <si>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</si>
  <si>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</si>
  <si>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</si>
  <si>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</si>
  <si>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</si>
  <si>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</si>
  <si>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</si>
  <si>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</si>
  <si>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</si>
  <si>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</si>
  <si>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</si>
  <si>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</si>
  <si>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</si>
  <si>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</si>
  <si>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</si>
  <si>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</si>
  <si>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</si>
  <si>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</si>
  <si>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</si>
  <si>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</si>
  <si>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</si>
  <si>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</si>
  <si>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</si>
  <si>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</si>
  <si>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</si>
  <si>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</si>
  <si>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</si>
  <si>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</si>
  <si>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</si>
  <si>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</si>
  <si>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</si>
  <si>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</si>
  <si>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</si>
  <si>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</si>
  <si>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</si>
  <si>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</si>
  <si>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</si>
  <si>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</si>
  <si>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</si>
  <si>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</si>
  <si>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</si>
  <si>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</si>
  <si>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</si>
  <si>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</si>
  <si>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</si>
  <si>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</si>
  <si>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</si>
  <si>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</si>
  <si>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</si>
  <si>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</si>
  <si>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</si>
  <si>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</si>
  <si>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</si>
  <si>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</si>
  <si>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</si>
  <si>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</si>
  <si>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</si>
  <si>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</si>
  <si>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</si>
  <si>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</si>
  <si>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</si>
  <si>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</si>
  <si>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</si>
  <si>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</si>
  <si>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</si>
  <si>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</si>
  <si>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</si>
  <si>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</si>
  <si>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</si>
  <si>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</si>
  <si>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</si>
  <si>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</si>
  <si>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</si>
  <si>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</si>
  <si>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</si>
  <si>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</si>
  <si>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</si>
  <si>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</si>
  <si>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</si>
  <si>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</si>
  <si>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</si>
  <si>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</si>
  <si>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</si>
  <si>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</si>
  <si>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</si>
  <si>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</si>
  <si>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</si>
  <si>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</si>
  <si>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</si>
  <si>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</si>
  <si>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</si>
  <si>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</si>
  <si>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</si>
  <si>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</si>
  <si>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</si>
  <si>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</si>
  <si>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</si>
  <si>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</si>
  <si>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</si>
  <si>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</si>
  <si>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</si>
  <si>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</si>
  <si>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</si>
  <si>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</si>
  <si>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</si>
  <si>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</si>
  <si>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</si>
  <si>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</si>
  <si>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</si>
  <si>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</si>
  <si>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</si>
  <si>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</si>
  <si>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</si>
  <si>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</si>
  <si>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</si>
  <si>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</si>
  <si>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</si>
  <si>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</si>
  <si>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</si>
  <si>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</si>
  <si>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</si>
  <si>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</si>
  <si>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</si>
  <si>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</si>
  <si>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</si>
  <si>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</si>
  <si>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</si>
  <si>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</si>
  <si>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</si>
  <si>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</si>
  <si>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</si>
  <si>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</si>
  <si>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</si>
  <si>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</si>
  <si>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</si>
  <si>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</si>
  <si>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</si>
  <si>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</si>
  <si>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</si>
  <si>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</si>
  <si>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</si>
  <si>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</si>
  <si>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</si>
  <si>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</si>
  <si>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</si>
  <si>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</si>
  <si>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</si>
  <si>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</si>
  <si>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</si>
  <si>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</si>
  <si>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</si>
  <si>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</si>
  <si>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</si>
  <si>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</si>
  <si>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</si>
  <si>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</si>
  <si>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</si>
  <si>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</si>
  <si>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</si>
  <si>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</si>
  <si>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</si>
  <si>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</si>
  <si>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</si>
  <si>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</si>
  <si>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</si>
  <si>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</si>
  <si>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</si>
  <si>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</si>
  <si>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</si>
  <si>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</si>
  <si>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</si>
  <si>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</si>
  <si>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</si>
  <si>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</si>
  <si>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</si>
  <si>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</si>
  <si>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</si>
  <si>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</si>
  <si>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</si>
  <si>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</si>
  <si>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</si>
  <si>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</si>
  <si>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</si>
  <si>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</si>
  <si>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</si>
  <si>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</si>
  <si>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</si>
  <si>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</si>
  <si>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</si>
  <si>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</si>
  <si>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</si>
  <si>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</si>
  <si>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</si>
  <si>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</si>
  <si>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</si>
  <si>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</si>
  <si>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</si>
  <si>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</si>
  <si>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</si>
  <si>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</si>
  <si>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</si>
  <si>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</si>
  <si>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</si>
  <si>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</si>
  <si>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</si>
  <si>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</si>
  <si>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</si>
  <si>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</si>
  <si>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</si>
  <si>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</si>
  <si>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</si>
  <si>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</si>
  <si>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</si>
  <si>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</si>
  <si>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</si>
  <si>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</si>
  <si>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</si>
  <si>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</si>
  <si>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</si>
  <si>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</si>
  <si>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</si>
  <si>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</si>
  <si>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</si>
  <si>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</si>
  <si>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</si>
  <si>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</si>
  <si>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</si>
  <si>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</si>
  <si>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</si>
  <si>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</si>
  <si>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</si>
  <si>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</si>
  <si>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</si>
  <si>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</si>
  <si>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</si>
  <si>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</si>
  <si>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</si>
  <si>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</si>
  <si>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</si>
  <si>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</si>
  <si>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</si>
  <si>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</si>
  <si>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</si>
  <si>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</si>
  <si>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</si>
  <si>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</si>
  <si>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</si>
  <si>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</si>
  <si>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</si>
  <si>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</si>
  <si>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</si>
  <si>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</si>
  <si>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</si>
  <si>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</si>
  <si>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</si>
  <si>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</si>
  <si>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</si>
  <si>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</si>
  <si>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</si>
  <si>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</si>
  <si>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</si>
  <si>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</si>
  <si>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</si>
  <si>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</si>
  <si>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</si>
  <si>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</si>
  <si>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</si>
  <si>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</si>
  <si>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</si>
  <si>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</si>
  <si>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</si>
  <si>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</si>
  <si>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</si>
  <si>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</si>
  <si>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</si>
  <si>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</si>
  <si>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</si>
  <si>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</si>
  <si>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</si>
  <si>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</si>
  <si>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</si>
  <si>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</si>
  <si>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</si>
  <si>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</si>
  <si>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</si>
  <si>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</si>
  <si>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</si>
  <si>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</si>
  <si>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</si>
  <si>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</si>
  <si>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</si>
  <si>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</si>
  <si>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</si>
  <si>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</si>
  <si>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</si>
  <si>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</si>
  <si>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</si>
  <si>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</si>
  <si>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</si>
  <si>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</si>
  <si>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</si>
  <si>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</si>
  <si>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</si>
  <si>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</si>
  <si>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</si>
  <si>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</si>
  <si>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</si>
  <si>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</si>
  <si>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</si>
  <si>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</si>
  <si>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</si>
  <si>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</si>
  <si>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</si>
  <si>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</si>
  <si>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</si>
  <si>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</si>
  <si>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</si>
  <si>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</si>
  <si>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</si>
  <si>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</si>
  <si>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</si>
  <si>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</si>
  <si>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</si>
  <si>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</si>
  <si>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</si>
  <si>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</si>
  <si>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</si>
  <si>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</si>
  <si>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</si>
  <si>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</si>
  <si>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</si>
  <si>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</si>
  <si>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</si>
  <si>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</si>
  <si>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</si>
  <si>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</si>
  <si>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</si>
  <si>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</si>
  <si>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</si>
  <si>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</si>
  <si>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</si>
  <si>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</si>
  <si>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</si>
  <si>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</si>
  <si>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</si>
  <si>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</si>
  <si>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</si>
  <si>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</si>
  <si>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</si>
  <si>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</si>
  <si>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</si>
  <si>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</si>
  <si>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</si>
  <si>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</si>
  <si>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</si>
  <si>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</si>
  <si>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</si>
  <si>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</si>
  <si>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</si>
  <si>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</si>
  <si>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</si>
  <si>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</si>
  <si>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</si>
  <si>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</si>
  <si>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</si>
  <si>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</si>
  <si>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</si>
  <si>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</si>
  <si>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</si>
  <si>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</si>
  <si>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</si>
  <si>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</si>
  <si>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</si>
  <si>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</si>
  <si>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</si>
  <si>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</si>
  <si>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</si>
  <si>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</si>
  <si>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</si>
  <si>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</si>
  <si>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</si>
  <si>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</si>
  <si>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</si>
  <si>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</si>
  <si>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</si>
  <si>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</si>
  <si>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</si>
  <si>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</si>
  <si>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</si>
  <si>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</si>
  <si>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</si>
  <si>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</si>
  <si>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</si>
  <si>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</si>
  <si>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</si>
  <si>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</si>
  <si>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</si>
  <si>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</si>
  <si>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</si>
  <si>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</si>
  <si>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</si>
  <si>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</si>
  <si>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</si>
  <si>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</si>
  <si>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</si>
  <si>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</si>
  <si>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</si>
  <si>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</si>
  <si>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</si>
  <si>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</si>
  <si>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</si>
  <si>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</si>
  <si>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</si>
  <si>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</si>
  <si>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</si>
  <si>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</si>
  <si>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</si>
  <si>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</si>
  <si>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</si>
  <si>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</si>
  <si>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</si>
  <si>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</si>
  <si>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</si>
  <si>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</si>
  <si>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</si>
  <si>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</si>
  <si>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</si>
  <si>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</si>
  <si>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</si>
  <si>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</si>
  <si>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</si>
  <si>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</si>
  <si>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</si>
  <si>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</si>
  <si>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</si>
  <si>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</si>
  <si>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</si>
  <si>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</si>
  <si>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</si>
  <si>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</si>
  <si>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</si>
  <si>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</si>
  <si>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</si>
  <si>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</si>
  <si>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</si>
  <si>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</si>
  <si>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</si>
  <si>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</si>
  <si>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</si>
  <si>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</si>
  <si>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</si>
  <si>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</si>
  <si>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</si>
  <si>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</si>
  <si>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</si>
  <si>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</si>
  <si>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</si>
  <si>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</si>
  <si>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</si>
  <si>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</si>
  <si>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</si>
  <si>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</si>
  <si>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</si>
  <si>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</si>
  <si>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</si>
  <si>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</si>
  <si>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</si>
  <si>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</si>
  <si>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</si>
  <si>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</si>
  <si>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</si>
  <si>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</si>
  <si>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</si>
  <si>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</si>
  <si>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</si>
  <si>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</si>
  <si>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</si>
  <si>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</si>
  <si>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</si>
  <si>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</si>
  <si>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</si>
  <si>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</si>
  <si>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</si>
  <si>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</si>
  <si>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</si>
  <si>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</si>
  <si>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</si>
  <si>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</si>
  <si>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</si>
  <si>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</si>
  <si>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</si>
  <si>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</si>
  <si>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</si>
  <si>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</si>
  <si>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</si>
  <si>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</si>
  <si>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</si>
  <si>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</si>
  <si>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</si>
  <si>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</si>
  <si>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</si>
  <si>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</si>
  <si>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</si>
  <si>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</si>
  <si>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</si>
  <si>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</si>
  <si>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</si>
  <si>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</si>
  <si>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</si>
  <si>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</si>
  <si>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</si>
  <si>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</si>
  <si>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</si>
  <si>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</si>
  <si>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</si>
  <si>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</si>
  <si>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</si>
  <si>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</si>
  <si>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</si>
  <si>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</si>
  <si>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</si>
  <si>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</si>
  <si>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</si>
  <si>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</si>
  <si>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</si>
  <si>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</si>
  <si>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</si>
  <si>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</si>
  <si>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</si>
  <si>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</si>
  <si>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</si>
  <si>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</si>
  <si>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</si>
  <si>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</si>
  <si>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</si>
  <si>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</si>
  <si>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</si>
  <si>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</si>
  <si>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</si>
  <si>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</si>
  <si>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</si>
  <si>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</si>
  <si>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</si>
  <si>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</si>
  <si>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</si>
  <si>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</si>
  <si>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</si>
  <si>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</si>
  <si>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</si>
  <si>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</si>
  <si>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</si>
  <si>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</si>
  <si>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</si>
  <si>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</si>
  <si>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</si>
  <si>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</si>
  <si>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</si>
  <si>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</si>
  <si>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</si>
  <si>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</si>
  <si>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</si>
  <si>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</si>
  <si>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</si>
  <si>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</si>
  <si>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</si>
  <si>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</si>
  <si>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</si>
  <si>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</si>
  <si>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</si>
  <si>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</si>
  <si>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</si>
  <si>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</si>
  <si>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</si>
  <si>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</si>
  <si>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</si>
  <si>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</si>
  <si>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</si>
  <si>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</si>
  <si>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</si>
  <si>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</si>
  <si>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</si>
  <si>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</si>
  <si>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</si>
  <si>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</si>
  <si>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</si>
  <si>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</si>
  <si>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</si>
  <si>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</si>
  <si>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</si>
  <si>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</si>
  <si>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</si>
  <si>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</si>
  <si>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</si>
  <si>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</si>
  <si>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</si>
  <si>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</si>
  <si>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</si>
  <si>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</si>
  <si>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</si>
  <si>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</si>
  <si>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</si>
  <si>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</si>
  <si>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</si>
  <si>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</si>
  <si>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</si>
  <si>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</si>
  <si>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</si>
  <si>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</si>
  <si>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</si>
  <si>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</si>
  <si>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</si>
  <si>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</si>
  <si>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</si>
  <si>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</si>
  <si>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</si>
  <si>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</si>
  <si>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</si>
  <si>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</si>
  <si>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</si>
  <si>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</si>
  <si>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</si>
  <si>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</si>
  <si>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</si>
  <si>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</si>
  <si>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</si>
  <si>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</si>
  <si>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</si>
  <si>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</si>
  <si>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</si>
  <si>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</si>
  <si>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</si>
  <si>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</si>
  <si>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</si>
  <si>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</si>
  <si>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</si>
  <si>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</si>
  <si>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</si>
  <si>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</si>
  <si>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</si>
  <si>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</si>
  <si>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</si>
  <si>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</si>
  <si>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</si>
  <si>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</si>
  <si>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</si>
  <si>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</si>
  <si>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</si>
  <si>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</si>
  <si>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</si>
  <si>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</si>
  <si>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</si>
  <si>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</si>
  <si>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</si>
  <si>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</si>
  <si>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</si>
  <si>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</si>
  <si>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</si>
  <si>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</si>
  <si>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</si>
  <si>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</si>
  <si>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</si>
  <si>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</si>
  <si>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</si>
  <si>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</si>
  <si>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</si>
  <si>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</si>
  <si>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</si>
  <si>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</si>
  <si>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</si>
  <si>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</si>
  <si>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</si>
  <si>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</si>
  <si>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</si>
  <si>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</si>
  <si>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</si>
  <si>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</si>
  <si>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</si>
  <si>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</si>
  <si>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</si>
  <si>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</si>
  <si>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</si>
  <si>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</si>
  <si>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</si>
  <si>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</si>
  <si>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</si>
  <si>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</si>
  <si>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</si>
  <si>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</si>
  <si>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</si>
  <si>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</si>
  <si>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</si>
  <si>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</si>
  <si>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</si>
  <si>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</si>
  <si>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</si>
  <si>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</si>
  <si>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</si>
  <si>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</si>
  <si>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</si>
  <si>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</si>
  <si>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</si>
  <si>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</si>
  <si>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</si>
  <si>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</si>
  <si>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</si>
  <si>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</si>
  <si>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</si>
  <si>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</si>
  <si>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</si>
  <si>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</si>
  <si>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</si>
  <si>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</si>
  <si>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</si>
  <si>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</si>
  <si>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</si>
  <si>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</si>
  <si>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</si>
  <si>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</si>
  <si>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</si>
  <si>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</si>
  <si>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</si>
  <si>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</si>
  <si>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</si>
  <si>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</si>
  <si>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</si>
  <si>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</si>
  <si>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</si>
  <si>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</si>
  <si>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</si>
  <si>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</si>
  <si>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</si>
  <si>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</si>
  <si>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</si>
  <si>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</si>
  <si>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</si>
  <si>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</si>
  <si>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</si>
  <si>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</si>
  <si>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</si>
  <si>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</si>
  <si>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</si>
  <si>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</si>
  <si>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</si>
  <si>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</si>
  <si>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</si>
  <si>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</si>
  <si>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</si>
  <si>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</si>
  <si>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</si>
  <si>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</si>
  <si>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</si>
  <si>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</si>
  <si>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</si>
  <si>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</si>
  <si>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</si>
  <si>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</si>
  <si>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</si>
  <si>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</si>
  <si>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</si>
  <si>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</si>
  <si>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</si>
  <si>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</si>
  <si>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</si>
  <si>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</si>
  <si>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</si>
  <si>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</si>
  <si>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</si>
  <si>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</si>
  <si>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</si>
  <si>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</si>
  <si>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</si>
  <si>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</si>
  <si>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</si>
  <si>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</si>
  <si>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</si>
  <si>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</si>
  <si>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</si>
  <si>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</si>
  <si>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</si>
  <si>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</si>
  <si>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</si>
  <si>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</si>
  <si>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</si>
  <si>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</si>
  <si>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</si>
  <si>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</si>
  <si>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</si>
  <si>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</si>
  <si>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</si>
  <si>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</si>
  <si>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</si>
  <si>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</si>
  <si>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</si>
  <si>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</si>
  <si>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</si>
  <si>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</si>
  <si>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</si>
  <si>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</si>
  <si>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</si>
  <si>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</si>
  <si>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</si>
  <si>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</si>
  <si>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</si>
  <si>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</si>
  <si>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</si>
  <si>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</si>
  <si>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</si>
  <si>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</si>
  <si>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</si>
  <si>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</si>
  <si>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</si>
  <si>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</si>
  <si>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</si>
  <si>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</si>
  <si>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</si>
  <si>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</si>
  <si>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</si>
  <si>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</si>
  <si>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</si>
  <si>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</si>
  <si>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</si>
  <si>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</si>
  <si>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</si>
  <si>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</si>
  <si>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</si>
  <si>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</si>
  <si>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</si>
  <si>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</si>
  <si>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</si>
  <si>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</si>
  <si>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</si>
  <si>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</si>
  <si>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</si>
  <si>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</si>
  <si>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</si>
  <si>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</si>
  <si>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</si>
  <si>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</si>
  <si>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</si>
  <si>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</si>
  <si>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</si>
  <si>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</si>
  <si>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</si>
  <si>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</si>
  <si>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</si>
  <si>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</si>
  <si>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</si>
  <si>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</si>
  <si>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</si>
  <si>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</si>
  <si>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</si>
  <si>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</si>
  <si>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</si>
  <si>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</si>
  <si>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</si>
  <si>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</si>
  <si>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</si>
  <si>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</si>
  <si>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</si>
  <si>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</si>
  <si>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</si>
  <si>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</si>
  <si>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</si>
  <si>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</si>
  <si>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</si>
  <si>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</si>
  <si>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</si>
  <si>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</si>
  <si>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</si>
  <si>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</si>
  <si>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</si>
  <si>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</si>
  <si>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</si>
  <si>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</si>
  <si>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</si>
  <si>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</si>
  <si>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</si>
  <si>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</si>
  <si>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</si>
  <si>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</si>
  <si>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</si>
  <si>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</si>
  <si>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</si>
  <si>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</si>
  <si>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</si>
  <si>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</si>
  <si>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</si>
  <si>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</si>
  <si>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</si>
  <si>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</si>
  <si>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</si>
  <si>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</si>
  <si>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</si>
  <si>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</si>
  <si>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</si>
  <si>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</si>
  <si>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</si>
  <si>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</si>
  <si>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</si>
  <si>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</si>
  <si>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</si>
  <si>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</si>
  <si>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</si>
  <si>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</si>
  <si>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</si>
  <si>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</si>
  <si>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</si>
  <si>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</si>
  <si>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</si>
  <si>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</si>
  <si>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</si>
  <si>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</si>
  <si>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</si>
  <si>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</si>
  <si>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</si>
  <si>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</si>
  <si>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</si>
  <si>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</si>
  <si>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</si>
  <si>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</si>
  <si>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</si>
  <si>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</si>
  <si>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</si>
  <si>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</si>
  <si>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</si>
  <si>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</si>
  <si>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</si>
  <si>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</si>
  <si>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</si>
  <si>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</si>
  <si>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</si>
  <si>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</si>
  <si>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</si>
  <si>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</si>
  <si>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</si>
  <si>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</si>
  <si>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</si>
  <si>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</si>
  <si>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</si>
  <si>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</si>
  <si>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</si>
  <si>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</si>
  <si>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</si>
  <si>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</si>
  <si>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</si>
  <si>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</si>
  <si>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</si>
  <si>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</si>
  <si>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</si>
  <si>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</si>
  <si>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</si>
  <si>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</si>
  <si>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</si>
  <si>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</si>
  <si>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</si>
  <si>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</si>
  <si>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</si>
  <si>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</si>
  <si>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</si>
  <si>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</si>
  <si>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</si>
  <si>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</si>
  <si>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</si>
  <si>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</si>
  <si>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</si>
  <si>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</si>
  <si>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</si>
  <si>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</si>
  <si>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</si>
  <si>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</si>
  <si>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</si>
  <si>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</si>
  <si>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</si>
  <si>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</si>
  <si>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</si>
  <si>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</si>
  <si>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</si>
  <si>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</si>
  <si>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</si>
  <si>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</si>
  <si>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</si>
  <si>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</si>
  <si>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</si>
  <si>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</si>
  <si>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</si>
  <si>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</si>
  <si>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</si>
  <si>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</si>
  <si>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</si>
  <si>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</si>
  <si>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</si>
  <si>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</si>
  <si>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</si>
  <si>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</si>
  <si>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</si>
  <si>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</si>
  <si>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</si>
  <si>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</si>
  <si>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</si>
  <si>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</si>
  <si>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</si>
  <si>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</si>
  <si>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</si>
  <si>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</si>
  <si>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</si>
  <si>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</si>
  <si>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</si>
  <si>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</si>
  <si>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</si>
  <si>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</si>
  <si>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</si>
  <si>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</si>
  <si>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</si>
  <si>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</si>
  <si>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</si>
  <si>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</si>
  <si>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</si>
  <si>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</si>
  <si>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</si>
  <si>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</si>
  <si>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</si>
  <si>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</si>
  <si>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</si>
  <si>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</si>
  <si>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</si>
  <si>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</si>
  <si>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</si>
  <si>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</si>
  <si>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</si>
  <si>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</si>
  <si>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</si>
  <si>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</si>
  <si>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</si>
  <si>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</si>
  <si>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</si>
  <si>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</si>
  <si>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</si>
  <si>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</si>
  <si>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</si>
  <si>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</si>
  <si>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</si>
  <si>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</si>
  <si>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</si>
  <si>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</si>
  <si>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</si>
  <si>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</si>
  <si>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</si>
  <si>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</si>
  <si>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</si>
  <si>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</si>
  <si>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</si>
  <si>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</si>
  <si>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</si>
  <si>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</si>
  <si>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</si>
  <si>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</si>
  <si>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</si>
  <si>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</si>
  <si>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</si>
  <si>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</si>
  <si>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</si>
  <si>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</si>
  <si>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</si>
  <si>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</si>
  <si>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</si>
  <si>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</si>
  <si>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</si>
  <si>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</si>
  <si>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</si>
  <si>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</si>
  <si>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</si>
  <si>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</si>
  <si>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</si>
  <si>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</si>
  <si>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</si>
  <si>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</si>
  <si>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</si>
  <si>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</si>
  <si>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</si>
  <si>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</si>
  <si>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</si>
  <si>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</si>
  <si>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</si>
  <si>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</si>
  <si>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</si>
  <si>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</si>
  <si>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</si>
  <si>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</si>
  <si>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</si>
  <si>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</si>
  <si>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</si>
  <si>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</si>
  <si>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</si>
  <si>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</si>
  <si>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</si>
  <si>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</si>
  <si>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</si>
  <si>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</si>
  <si>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</si>
  <si>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</si>
  <si>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</si>
  <si>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</si>
  <si>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</si>
  <si>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</si>
  <si>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</si>
  <si>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</si>
  <si>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</si>
  <si>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</si>
  <si>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</si>
  <si>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</si>
  <si>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</si>
  <si>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</si>
  <si>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</si>
  <si>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</si>
  <si>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</si>
  <si>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</si>
  <si>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</si>
  <si>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</si>
  <si>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</si>
  <si>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</si>
  <si>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</si>
  <si>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</si>
  <si>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</si>
  <si>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</si>
  <si>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</si>
  <si>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</si>
  <si>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</si>
  <si>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</si>
  <si>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</si>
  <si>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</si>
  <si>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</si>
  <si>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</si>
  <si>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</si>
  <si>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</si>
  <si>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</si>
  <si>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</si>
  <si>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</si>
  <si>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</si>
  <si>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</si>
  <si>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</si>
  <si>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</si>
  <si>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</si>
  <si>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</si>
  <si>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</si>
  <si>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</si>
  <si>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</si>
  <si>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</si>
  <si>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</si>
  <si>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</si>
  <si>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</si>
  <si>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</si>
  <si>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</si>
  <si>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</si>
  <si>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</si>
  <si>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</si>
  <si>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</si>
  <si>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</si>
  <si>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</si>
  <si>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</si>
  <si>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</si>
  <si>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</si>
  <si>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</si>
  <si>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</si>
  <si>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</si>
  <si>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</si>
  <si>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</si>
  <si>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</si>
  <si>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</si>
  <si>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</si>
  <si>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</si>
  <si>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</si>
  <si>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</si>
  <si>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</si>
  <si>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</si>
  <si>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</si>
  <si>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</si>
  <si>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</si>
  <si>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</si>
  <si>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</si>
  <si>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</si>
  <si>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</si>
  <si>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</si>
  <si>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</si>
  <si>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</si>
  <si>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</si>
  <si>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</si>
  <si>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</si>
  <si>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</si>
  <si>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</si>
  <si>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</si>
  <si>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</si>
  <si>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</si>
  <si>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</si>
  <si>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</si>
  <si>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</si>
  <si>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</si>
  <si>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</si>
  <si>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</si>
  <si>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</si>
  <si>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</si>
  <si>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</si>
  <si>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</si>
  <si>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</si>
  <si>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</si>
  <si>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</si>
  <si>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</si>
  <si>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</si>
  <si>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</si>
  <si>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</si>
  <si>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</si>
  <si>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</si>
  <si>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</si>
  <si>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</si>
  <si>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</si>
  <si>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</si>
  <si>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</si>
  <si>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</si>
  <si>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</si>
  <si>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</si>
  <si>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</si>
  <si>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</si>
  <si>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</si>
  <si>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</si>
  <si>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</si>
  <si>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</si>
  <si>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</si>
  <si>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</si>
  <si>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</si>
  <si>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</si>
  <si>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</si>
  <si>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</si>
  <si>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</si>
  <si>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</si>
  <si>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</si>
  <si>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</si>
  <si>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</si>
  <si>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</si>
  <si>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</si>
  <si>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</si>
  <si>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</si>
  <si>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</si>
  <si>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</si>
  <si>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</si>
  <si>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</si>
  <si>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</si>
  <si>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</si>
  <si>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</si>
  <si>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</si>
  <si>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</si>
  <si>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</si>
  <si>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</si>
  <si>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</si>
  <si>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</si>
  <si>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</si>
  <si>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</si>
  <si>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</si>
  <si>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</si>
  <si>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</si>
  <si>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</si>
  <si>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</si>
  <si>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</si>
  <si>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</si>
  <si>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</si>
  <si>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</si>
  <si>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</si>
  <si>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</si>
  <si>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</si>
  <si>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</si>
  <si>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</si>
  <si>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</si>
  <si>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</si>
  <si>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</si>
  <si>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</si>
  <si>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</si>
  <si>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</si>
  <si>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</si>
  <si>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</si>
  <si>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</si>
  <si>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</si>
  <si>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</si>
  <si>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</si>
  <si>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</si>
  <si>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</si>
  <si>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</si>
  <si>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</si>
  <si>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</si>
  <si>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</si>
  <si>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</si>
  <si>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</si>
  <si>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</si>
  <si>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</si>
  <si>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</si>
  <si>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</si>
  <si>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</si>
  <si>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</si>
  <si>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</si>
  <si>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</si>
  <si>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</si>
  <si>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</si>
  <si>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</si>
  <si>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</si>
  <si>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</si>
  <si>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</si>
  <si>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</si>
  <si>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</si>
  <si>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</si>
  <si>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</si>
  <si>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</si>
  <si>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</si>
  <si>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</si>
  <si>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</si>
  <si>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</si>
  <si>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</si>
  <si>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</si>
  <si>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</si>
  <si>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</si>
  <si>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</si>
  <si>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</si>
  <si>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</si>
  <si>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</si>
  <si>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</si>
  <si>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</si>
  <si>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</si>
  <si>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</si>
  <si>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</si>
  <si>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</si>
  <si>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</si>
  <si>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</si>
  <si>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</si>
  <si>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</si>
  <si>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</si>
  <si>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</si>
  <si>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</si>
  <si>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</si>
  <si>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</si>
  <si>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</si>
  <si>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</si>
  <si>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</si>
  <si>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</si>
  <si>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</si>
  <si>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</si>
  <si>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</si>
  <si>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</si>
  <si>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</si>
  <si>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</si>
  <si>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</si>
  <si>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</si>
  <si>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</si>
  <si>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</si>
  <si>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</si>
  <si>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</si>
  <si>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</si>
  <si>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</si>
  <si>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</si>
  <si>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</si>
  <si>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</si>
  <si>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</si>
  <si>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</si>
  <si>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</si>
  <si>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</si>
  <si>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</si>
  <si>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</si>
  <si>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</si>
  <si>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</si>
  <si>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</si>
  <si>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</si>
  <si>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</si>
  <si>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</si>
  <si>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</si>
  <si>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</si>
  <si>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</si>
  <si>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</si>
  <si>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</si>
  <si>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</si>
  <si>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</si>
  <si>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</si>
  <si>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</si>
  <si>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</si>
  <si>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</si>
  <si>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</si>
  <si>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</si>
  <si>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</si>
  <si>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</si>
  <si>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</si>
  <si>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</si>
  <si>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</si>
  <si>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</si>
  <si>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</si>
  <si>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</si>
  <si>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</si>
  <si>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</si>
  <si>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</si>
  <si>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</si>
  <si>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</si>
  <si>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</si>
  <si>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</si>
  <si>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</si>
  <si>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</si>
  <si>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</si>
  <si>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</si>
  <si>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</si>
  <si>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</si>
  <si>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</si>
  <si>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</si>
  <si>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</si>
  <si>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</si>
  <si>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</si>
  <si>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</si>
  <si>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</si>
  <si>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</si>
  <si>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</si>
  <si>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</si>
  <si>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</si>
  <si>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</si>
  <si>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</si>
  <si>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</si>
  <si>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</si>
  <si>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</si>
  <si>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</si>
  <si>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</si>
  <si>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</si>
  <si>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</si>
  <si>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</si>
  <si>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</si>
  <si>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</si>
  <si>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</si>
  <si>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</si>
  <si>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</si>
  <si>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</si>
  <si>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</si>
  <si>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</si>
  <si>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</si>
  <si>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</si>
  <si>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</si>
  <si>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</si>
  <si>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</si>
  <si>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</si>
  <si>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</si>
  <si>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</si>
  <si>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</si>
  <si>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</si>
  <si>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</si>
  <si>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</si>
  <si>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</si>
  <si>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</si>
  <si>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</si>
  <si>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</si>
  <si>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</si>
  <si>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</si>
  <si>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</si>
  <si>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</si>
  <si>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</si>
  <si>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</si>
  <si>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</si>
  <si>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</si>
  <si>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</si>
  <si>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</si>
  <si>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</si>
  <si>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</si>
  <si>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</si>
  <si>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</si>
  <si>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</si>
  <si>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</si>
  <si>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</si>
  <si>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</si>
  <si>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</si>
  <si>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</si>
  <si>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</si>
  <si>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</si>
  <si>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</si>
  <si>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</si>
  <si>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</si>
  <si>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</si>
  <si>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</si>
  <si>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</si>
  <si>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</si>
  <si>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</si>
  <si>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</si>
  <si>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</si>
  <si>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</si>
  <si>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</si>
  <si>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</si>
  <si>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</si>
  <si>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</si>
  <si>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</si>
  <si>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</si>
  <si>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</si>
  <si>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</si>
  <si>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</si>
  <si>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</si>
  <si>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</si>
  <si>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</si>
  <si>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</si>
  <si>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</si>
  <si>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</si>
  <si>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</si>
  <si>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</si>
  <si>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</si>
  <si>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</si>
  <si>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</si>
  <si>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</si>
  <si>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</si>
  <si>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</si>
  <si>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</si>
  <si>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</si>
  <si>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</si>
  <si>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</si>
  <si>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</si>
  <si>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</si>
  <si>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</si>
  <si>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</si>
  <si>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</si>
  <si>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</si>
  <si>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</si>
  <si>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</si>
  <si>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</si>
  <si>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</si>
  <si>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</si>
  <si>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</si>
  <si>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</si>
  <si>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</si>
  <si>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</si>
  <si>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</si>
  <si>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</si>
  <si>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</si>
  <si>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</si>
  <si>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</si>
  <si>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</si>
  <si>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</si>
  <si>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</si>
  <si>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</si>
  <si>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</si>
  <si>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</si>
  <si>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</si>
  <si>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</si>
  <si>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</si>
  <si>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</si>
  <si>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</si>
  <si>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</si>
  <si>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</si>
  <si>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</si>
  <si>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</si>
  <si>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</si>
  <si>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</si>
  <si>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</si>
  <si>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</si>
  <si>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</si>
  <si>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</si>
  <si>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</si>
  <si>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</si>
  <si>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</si>
  <si>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</si>
  <si>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</si>
  <si>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</si>
  <si>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</si>
  <si>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</si>
  <si>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</si>
  <si>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</si>
  <si>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</si>
  <si>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</si>
  <si>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</si>
  <si>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</si>
  <si>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</si>
  <si>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</si>
  <si>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</si>
  <si>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</si>
  <si>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</si>
  <si>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</si>
  <si>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</si>
  <si>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</si>
  <si>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</si>
  <si>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</si>
  <si>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</si>
  <si>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</si>
  <si>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</si>
  <si>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</si>
  <si>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</si>
  <si>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</si>
  <si>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</si>
  <si>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</si>
  <si>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</si>
  <si>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</si>
  <si>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</si>
  <si>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</si>
  <si>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</si>
  <si>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</si>
  <si>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</si>
  <si>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</si>
  <si>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</si>
  <si>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</si>
  <si>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</si>
  <si>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</si>
  <si>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</si>
  <si>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</si>
  <si>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</si>
  <si>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</si>
  <si>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</si>
  <si>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</si>
  <si>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</si>
  <si>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</si>
  <si>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</si>
  <si>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</si>
  <si>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</si>
  <si>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</si>
  <si>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</si>
  <si>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</si>
  <si>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</si>
  <si>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</si>
  <si>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</si>
  <si>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</si>
  <si>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</si>
  <si>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</si>
  <si>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</si>
  <si>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</si>
  <si>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</si>
  <si>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</si>
  <si>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</si>
  <si>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</si>
  <si>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</si>
  <si>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</si>
  <si>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</si>
  <si>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</si>
  <si>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</si>
  <si>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</si>
  <si>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</si>
  <si>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</si>
  <si>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</si>
  <si>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</si>
  <si>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</si>
  <si>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</si>
  <si>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</si>
  <si>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</si>
  <si>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</si>
  <si>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</si>
  <si>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</si>
  <si>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</si>
  <si>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</si>
  <si>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</si>
  <si>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</si>
  <si>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</si>
  <si>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</si>
  <si>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</si>
  <si>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</si>
  <si>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</si>
  <si>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</si>
  <si>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</si>
  <si>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</si>
  <si>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</si>
  <si>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</si>
  <si>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</si>
  <si>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</si>
  <si>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</si>
  <si>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</si>
  <si>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</si>
  <si>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</si>
  <si>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</si>
  <si>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</si>
  <si>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</si>
  <si>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</si>
  <si>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</si>
  <si>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</si>
  <si>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</si>
  <si>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</si>
  <si>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</si>
  <si>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</si>
  <si>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</si>
  <si>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</si>
  <si>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</si>
  <si>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</si>
  <si>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</si>
  <si>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</si>
  <si>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</si>
  <si>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</si>
  <si>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</si>
  <si>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</si>
  <si>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</si>
  <si>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</si>
  <si>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</si>
  <si>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</si>
  <si>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</si>
  <si>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</si>
  <si>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</si>
  <si>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</si>
  <si>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</si>
  <si>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</si>
  <si>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</si>
  <si>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</si>
  <si>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</si>
  <si>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</si>
  <si>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</si>
  <si>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</si>
  <si>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</si>
  <si>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</si>
  <si>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</si>
  <si>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</si>
  <si>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</si>
  <si>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</si>
  <si>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</si>
  <si>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</si>
  <si>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</si>
  <si>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</si>
  <si>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</si>
  <si>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</si>
  <si>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</si>
  <si>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</si>
  <si>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</si>
  <si>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</si>
  <si>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</si>
  <si>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</si>
  <si>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</si>
  <si>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</si>
  <si>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</si>
  <si>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</si>
  <si>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</si>
  <si>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</si>
  <si>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</si>
  <si>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</si>
  <si>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</si>
  <si>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</si>
  <si>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</si>
  <si>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</si>
  <si>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</si>
  <si>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</si>
  <si>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</si>
  <si>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</si>
  <si>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</si>
  <si>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</si>
  <si>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</si>
  <si>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</si>
  <si>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</si>
  <si>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</si>
  <si>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</si>
  <si>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</si>
  <si>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</si>
  <si>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</si>
  <si>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</si>
  <si>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</si>
  <si>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</si>
  <si>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</si>
  <si>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</si>
  <si>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</si>
  <si>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</si>
  <si>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</si>
  <si>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</si>
  <si>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</si>
  <si>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</si>
  <si>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</si>
  <si>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</si>
  <si>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</si>
  <si>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</si>
  <si>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</si>
  <si>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</si>
  <si>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</si>
  <si>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</si>
  <si>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</si>
  <si>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</si>
  <si>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</si>
  <si>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</si>
  <si>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</si>
  <si>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</si>
  <si>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</si>
  <si>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</si>
  <si>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</si>
  <si>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</si>
  <si>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</si>
  <si>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</si>
  <si>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</si>
  <si>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</si>
  <si>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</si>
  <si>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</si>
  <si>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</si>
  <si>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</si>
  <si>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</si>
  <si>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</si>
  <si>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</si>
  <si>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</si>
  <si>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</si>
  <si>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</si>
  <si>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</si>
  <si>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</si>
  <si>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</si>
  <si>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</si>
  <si>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</si>
  <si>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</si>
  <si>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</si>
  <si>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</si>
  <si>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</si>
  <si>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</si>
  <si>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</si>
  <si>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</si>
  <si>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</si>
  <si>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</si>
  <si>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</si>
  <si>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</si>
  <si>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</si>
  <si>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</si>
  <si>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</si>
  <si>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</si>
  <si>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</si>
  <si>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</si>
  <si>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</si>
  <si>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</si>
  <si>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</si>
  <si>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</si>
  <si>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</si>
  <si>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</si>
  <si>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</si>
  <si>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</si>
  <si>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</si>
  <si>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</si>
  <si>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</si>
  <si>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</si>
  <si>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</si>
  <si>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</si>
  <si>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</si>
  <si>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</si>
  <si>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</si>
  <si>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</si>
  <si>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</si>
  <si>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</si>
  <si>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</si>
  <si>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</si>
  <si>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</si>
  <si>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</si>
  <si>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</si>
  <si>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</si>
  <si>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</si>
  <si>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</si>
  <si>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</si>
  <si>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</si>
  <si>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</si>
  <si>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</si>
  <si>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</si>
  <si>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</si>
  <si>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</si>
  <si>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</si>
  <si>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</si>
  <si>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</si>
  <si>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</si>
  <si>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</si>
  <si>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</si>
  <si>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</si>
  <si>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</si>
  <si>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</si>
  <si>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</si>
  <si>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</si>
  <si>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</si>
  <si>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</si>
  <si>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</si>
  <si>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</si>
  <si>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</si>
  <si>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</si>
  <si>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</si>
  <si>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</si>
  <si>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</si>
  <si>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</si>
  <si>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</si>
  <si>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</si>
  <si>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</si>
  <si>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</si>
  <si>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</si>
  <si>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</si>
  <si>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</si>
  <si>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</si>
  <si>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</si>
  <si>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</si>
  <si>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</si>
  <si>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</si>
  <si>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</si>
  <si>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</si>
  <si>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</si>
  <si>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</si>
  <si>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</si>
  <si>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</si>
  <si>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</si>
  <si>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</si>
  <si>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</si>
  <si>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</si>
  <si>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</si>
  <si>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</si>
  <si>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</si>
  <si>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</si>
  <si>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</si>
  <si>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</si>
  <si>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</si>
  <si>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</si>
  <si>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</si>
  <si>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</si>
  <si>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</si>
  <si>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</si>
  <si>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</si>
  <si>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</si>
  <si>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</si>
  <si>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</si>
  <si>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</si>
  <si>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</si>
  <si>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</si>
  <si>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</si>
  <si>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</si>
  <si>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</si>
  <si>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</si>
  <si>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</si>
  <si>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</si>
  <si>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</si>
  <si>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</si>
  <si>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</si>
  <si>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</si>
  <si>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</si>
  <si>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</si>
  <si>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</si>
  <si>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</si>
  <si>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</si>
  <si>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</si>
  <si>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</si>
  <si>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</si>
  <si>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</si>
  <si>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</si>
  <si>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</si>
  <si>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</si>
  <si>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</si>
  <si>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</si>
  <si>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</si>
  <si>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</si>
  <si>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</si>
  <si>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</si>
  <si>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</si>
  <si>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</si>
  <si>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</si>
  <si>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</si>
  <si>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</si>
  <si>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</si>
  <si>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</si>
  <si>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</si>
  <si>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</si>
  <si>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</si>
  <si>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</si>
  <si>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</si>
  <si>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</si>
  <si>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</si>
  <si>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</si>
  <si>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</si>
  <si>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</si>
  <si>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</si>
  <si>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</si>
  <si>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</si>
  <si>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</si>
  <si>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</si>
  <si>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</si>
  <si>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</si>
  <si>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</si>
  <si>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</si>
  <si>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</si>
  <si>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</si>
  <si>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</si>
  <si>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</si>
  <si>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</si>
  <si>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</si>
  <si>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</si>
  <si>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</si>
  <si>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</si>
  <si>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</si>
  <si>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</si>
  <si>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</si>
  <si>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</si>
  <si>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</si>
  <si>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</si>
  <si>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</si>
  <si>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</si>
  <si>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</si>
  <si>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</si>
  <si>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</si>
  <si>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</si>
  <si>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</si>
  <si>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</si>
  <si>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</si>
  <si>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</si>
  <si>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</si>
  <si>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</si>
  <si>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</si>
  <si>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</si>
  <si>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</si>
  <si>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</si>
  <si>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</si>
  <si>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</si>
  <si>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</si>
  <si>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</si>
  <si>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</si>
  <si>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</si>
  <si>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</si>
  <si>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</si>
  <si>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</si>
  <si>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</si>
  <si>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</si>
  <si>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</si>
  <si>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</si>
  <si>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</si>
  <si>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</si>
  <si>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</si>
  <si>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</si>
  <si>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</si>
  <si>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</si>
  <si>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</si>
  <si>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</si>
  <si>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</si>
  <si>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</si>
  <si>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</si>
  <si>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</si>
  <si>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</si>
  <si>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</si>
  <si>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</si>
  <si>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</si>
  <si>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</si>
  <si>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</si>
  <si>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</si>
  <si>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</si>
  <si>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</si>
  <si>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</si>
  <si>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</si>
  <si>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</si>
  <si>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</si>
  <si>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</si>
  <si>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</si>
  <si>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</si>
  <si>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</si>
  <si>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</si>
  <si>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</si>
  <si>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</si>
  <si>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</si>
  <si>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</si>
  <si>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</si>
  <si>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</si>
  <si>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</si>
  <si>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</si>
  <si>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</si>
  <si>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</si>
  <si>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</si>
  <si>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</si>
  <si>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</si>
  <si>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</si>
  <si>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</si>
  <si>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</si>
  <si>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</si>
  <si>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</si>
  <si>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</si>
  <si>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</si>
  <si>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</si>
  <si>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</si>
  <si>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</si>
  <si>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</si>
  <si>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</si>
  <si>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</si>
  <si>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</si>
  <si>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</si>
  <si>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</si>
  <si>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</si>
  <si>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</si>
  <si>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</si>
  <si>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</si>
  <si>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</si>
  <si>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</si>
  <si>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</si>
  <si>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</si>
  <si>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</si>
  <si>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</si>
  <si>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</si>
  <si>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</si>
  <si>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</si>
  <si>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</si>
  <si>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</si>
  <si>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</si>
  <si>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</si>
  <si>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</si>
  <si>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</si>
  <si>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</si>
  <si>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</si>
  <si>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</si>
  <si>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</si>
  <si>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</si>
  <si>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</si>
  <si>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</si>
  <si>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</si>
  <si>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</si>
  <si>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</si>
  <si>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</si>
  <si>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</si>
  <si>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</si>
  <si>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</si>
  <si>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</si>
  <si>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</si>
  <si>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</si>
  <si>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</si>
  <si>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</si>
  <si>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</si>
  <si>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</si>
  <si>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</si>
  <si>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</si>
  <si>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</si>
  <si>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</si>
  <si>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</si>
  <si>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</si>
  <si>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</si>
  <si>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</si>
  <si>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</si>
  <si>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</si>
  <si>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</si>
  <si>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</si>
  <si>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</si>
  <si>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</si>
  <si>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</si>
  <si>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</si>
  <si>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</si>
  <si>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</si>
  <si>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</si>
  <si>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</si>
  <si>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</si>
  <si>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</si>
  <si>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</si>
  <si>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</si>
  <si>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</si>
  <si>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</si>
  <si>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</si>
  <si>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</si>
  <si>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</si>
  <si>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</si>
  <si>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</si>
  <si>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</si>
  <si>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</si>
  <si>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</si>
  <si>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</si>
  <si>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</si>
  <si>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</si>
  <si>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</si>
  <si>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</si>
  <si>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</si>
  <si>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</si>
  <si>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</si>
  <si>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</si>
  <si>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</si>
  <si>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</si>
  <si>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</si>
  <si>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</si>
  <si>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</si>
  <si>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</si>
  <si>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</si>
  <si>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</si>
  <si>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</si>
  <si>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</si>
  <si>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</si>
  <si>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</si>
  <si>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</si>
  <si>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</si>
  <si>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</si>
  <si>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</si>
  <si>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</si>
  <si>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</si>
  <si>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</si>
  <si>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</si>
  <si>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</si>
  <si>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</si>
  <si>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</si>
  <si>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</si>
  <si>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</si>
  <si>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</si>
  <si>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</si>
  <si>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</si>
  <si>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</si>
  <si>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</si>
  <si>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</si>
  <si>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</si>
  <si>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</si>
  <si>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</si>
  <si>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</si>
  <si>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</si>
  <si>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</si>
  <si>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</si>
  <si>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</si>
  <si>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</si>
  <si>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</si>
  <si>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</si>
  <si>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</si>
  <si>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</si>
  <si>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</si>
  <si>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</si>
  <si>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</si>
  <si>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</si>
  <si>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</si>
  <si>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</si>
  <si>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</si>
  <si>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</si>
  <si>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</si>
  <si>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</si>
  <si>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</si>
  <si>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</si>
  <si>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</si>
  <si>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</si>
  <si>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</si>
  <si>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</si>
  <si>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</si>
  <si>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</si>
  <si>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</si>
  <si>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</si>
  <si>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</si>
  <si>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</si>
  <si>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</si>
  <si>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</si>
  <si>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</si>
  <si>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</si>
  <si>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</si>
  <si>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</si>
  <si>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</si>
  <si>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</si>
  <si>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</si>
  <si>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</si>
  <si>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</si>
  <si>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</si>
  <si>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</si>
  <si>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</si>
  <si>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</si>
  <si>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</si>
  <si>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</si>
  <si>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</si>
  <si>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</si>
  <si>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</si>
  <si>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</si>
  <si>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</si>
  <si>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</si>
  <si>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</si>
  <si>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</si>
  <si>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</si>
  <si>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</si>
  <si>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</si>
  <si>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</si>
  <si>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</si>
  <si>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</si>
  <si>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</si>
  <si>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</si>
  <si>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</si>
  <si>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</si>
  <si>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</si>
  <si>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</si>
  <si>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</si>
  <si>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</si>
  <si>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</si>
  <si>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</si>
  <si>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</si>
  <si>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</si>
  <si>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</si>
  <si>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</si>
  <si>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</si>
  <si>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</si>
  <si>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</si>
  <si>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</si>
  <si>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</si>
  <si>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</si>
  <si>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</si>
  <si>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</si>
  <si>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</si>
  <si>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</si>
  <si>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</si>
  <si>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</si>
  <si>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</si>
  <si>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</si>
  <si>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</si>
  <si>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</si>
  <si>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</si>
  <si>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</si>
  <si>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</si>
  <si>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</si>
  <si>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</si>
  <si>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</si>
  <si>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</si>
  <si>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</si>
  <si>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</si>
  <si>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</si>
  <si>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</si>
  <si>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</si>
  <si>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</si>
  <si>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</si>
  <si>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</si>
  <si>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</si>
  <si>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</si>
  <si>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</si>
  <si>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</si>
  <si>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</si>
  <si>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</si>
  <si>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</si>
  <si>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</si>
  <si>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</si>
  <si>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</si>
  <si>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</si>
  <si>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</si>
  <si>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</si>
  <si>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</si>
  <si>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</si>
  <si>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</si>
  <si>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</si>
  <si>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</si>
  <si>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</si>
  <si>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</si>
  <si>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</si>
  <si>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</si>
  <si>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</si>
  <si>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</si>
  <si>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</si>
  <si>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</si>
  <si>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</si>
  <si>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</si>
  <si>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</si>
  <si>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</si>
  <si>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</si>
  <si>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</si>
  <si>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</si>
  <si>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</si>
  <si>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</si>
  <si>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</si>
  <si>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</si>
  <si>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</si>
  <si>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</si>
  <si>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</si>
  <si>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</si>
  <si>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</si>
  <si>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</si>
  <si>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</si>
  <si>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</si>
  <si>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</si>
  <si>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</si>
  <si>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</si>
  <si>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</si>
  <si>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</si>
  <si>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</si>
  <si>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</si>
  <si>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</si>
  <si>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</si>
  <si>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</si>
  <si>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</si>
  <si>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</si>
  <si>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</si>
  <si>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</si>
  <si>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</si>
  <si>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</si>
  <si>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</si>
  <si>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</si>
  <si>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</si>
  <si>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</si>
  <si>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</si>
  <si>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</si>
  <si>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</si>
  <si>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</si>
  <si>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</si>
  <si>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</si>
  <si>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</si>
  <si>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</si>
  <si>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</si>
  <si>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</si>
  <si>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</si>
  <si>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</si>
  <si>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</si>
  <si>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</si>
  <si>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</si>
  <si>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</si>
  <si>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</si>
  <si>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</si>
  <si>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</si>
  <si>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</si>
  <si>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</si>
  <si>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</si>
  <si>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</si>
  <si>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</si>
  <si>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</si>
  <si>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</si>
  <si>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</si>
  <si>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</si>
  <si>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</si>
  <si>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</si>
  <si>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</si>
  <si>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</si>
  <si>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</si>
  <si>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</si>
  <si>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</si>
  <si>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</si>
  <si>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</si>
  <si>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</si>
  <si>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</si>
  <si>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</si>
  <si>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</si>
  <si>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</si>
  <si>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</si>
  <si>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</si>
  <si>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</si>
  <si>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</si>
  <si>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</si>
  <si>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</si>
  <si>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</si>
  <si>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</si>
  <si>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</si>
  <si>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</si>
  <si>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</si>
  <si>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</si>
  <si>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</si>
  <si>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</si>
  <si>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</si>
  <si>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</si>
  <si>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</si>
  <si>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</si>
  <si>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</si>
  <si>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</si>
  <si>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</si>
  <si>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</si>
  <si>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</si>
  <si>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</si>
  <si>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</si>
  <si>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</si>
  <si>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</si>
  <si>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</si>
  <si>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</si>
  <si>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</si>
  <si>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</si>
  <si>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</si>
  <si>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</si>
  <si>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</si>
  <si>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</si>
  <si>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</si>
  <si>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</si>
  <si>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</si>
  <si>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</si>
  <si>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</si>
  <si>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</si>
  <si>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</si>
  <si>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</si>
  <si>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</si>
  <si>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</si>
  <si>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</si>
  <si>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</si>
  <si>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</si>
  <si>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</si>
  <si>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</si>
  <si>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</si>
  <si>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</si>
  <si>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</si>
  <si>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</si>
  <si>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</si>
  <si>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</si>
  <si>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</si>
  <si>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</si>
  <si>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</si>
  <si>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</si>
  <si>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</si>
  <si>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</si>
  <si>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</si>
  <si>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</si>
  <si>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</si>
  <si>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</si>
  <si>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</si>
  <si>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</si>
  <si>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</si>
  <si>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</si>
  <si>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</si>
  <si>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</si>
  <si>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</si>
  <si>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</si>
  <si>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</si>
  <si>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</si>
  <si>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</si>
  <si>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</si>
  <si>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</si>
  <si>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</si>
  <si>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</si>
  <si>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</si>
  <si>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</si>
  <si>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</si>
  <si>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</si>
  <si>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</si>
  <si>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</si>
  <si>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</si>
  <si>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</si>
  <si>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</si>
  <si>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</si>
  <si>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</si>
  <si>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</si>
  <si>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</si>
  <si>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</si>
  <si>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</si>
  <si>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</si>
  <si>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</si>
  <si>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</si>
  <si>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</si>
  <si>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</si>
  <si>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</si>
  <si>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</si>
  <si>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</si>
  <si>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</si>
  <si>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</si>
  <si>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</si>
  <si>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</si>
  <si>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</si>
  <si>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</si>
  <si>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</si>
  <si>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</si>
  <si>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</si>
  <si>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</si>
  <si>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</si>
  <si>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</si>
  <si>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</si>
  <si>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</si>
  <si>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</si>
  <si>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</si>
  <si>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</si>
  <si>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</si>
  <si>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</si>
  <si>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</si>
  <si>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</si>
  <si>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</si>
  <si>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</si>
  <si>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</si>
  <si>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</si>
  <si>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</si>
  <si>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</si>
  <si>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</si>
  <si>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</si>
  <si>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</si>
  <si>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</si>
  <si>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</si>
  <si>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</si>
  <si>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</si>
  <si>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</si>
  <si>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</si>
  <si>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</si>
  <si>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</si>
  <si>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</si>
  <si>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</si>
  <si>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</si>
  <si>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</si>
  <si>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</si>
  <si>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</si>
  <si>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</si>
  <si>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</si>
  <si>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</si>
  <si>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</si>
  <si>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</si>
  <si>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</si>
  <si>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</si>
  <si>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</si>
  <si>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</si>
  <si>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</si>
  <si>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</si>
  <si>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</si>
  <si>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</si>
  <si>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</si>
  <si>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</si>
  <si>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</si>
  <si>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</si>
  <si>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</si>
  <si>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</si>
  <si>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</si>
  <si>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</si>
  <si>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</si>
  <si>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</si>
  <si>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</si>
  <si>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</si>
  <si>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</si>
  <si>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</si>
  <si>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</si>
  <si>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</si>
  <si>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</si>
  <si>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</si>
  <si>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</si>
  <si>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</si>
  <si>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</si>
  <si>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</si>
  <si>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</si>
  <si>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</si>
  <si>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</si>
  <si>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</si>
  <si>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</si>
  <si>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</si>
  <si>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</si>
  <si>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</si>
  <si>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</si>
  <si>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</si>
  <si>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</si>
  <si>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</si>
  <si>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</si>
  <si>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</si>
  <si>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</si>
  <si>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</si>
  <si>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</si>
  <si>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</si>
  <si>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</si>
  <si>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</si>
  <si>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</si>
  <si>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</si>
  <si>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</si>
  <si>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</si>
  <si>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</si>
  <si>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</si>
  <si>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</si>
  <si>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</si>
  <si>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</si>
  <si>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</si>
  <si>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</si>
  <si>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</si>
  <si>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</si>
  <si>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</si>
  <si>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</si>
  <si>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</si>
  <si>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</si>
  <si>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</si>
  <si>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</si>
  <si>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</si>
  <si>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</si>
  <si>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</si>
  <si>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</si>
  <si>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</si>
  <si>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</si>
  <si>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</si>
  <si>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</si>
  <si>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</si>
  <si>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</si>
  <si>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</si>
  <si>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</si>
  <si>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</si>
  <si>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</si>
  <si>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</si>
  <si>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</si>
  <si>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</si>
  <si>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</si>
  <si>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</si>
  <si>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</si>
  <si>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</si>
  <si>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</si>
  <si>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</si>
  <si>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</si>
  <si>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</si>
  <si>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</si>
  <si>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</si>
  <si>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</si>
  <si>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</si>
  <si>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</si>
  <si>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</si>
  <si>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</si>
  <si>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</si>
  <si>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</si>
  <si>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</si>
  <si>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</si>
  <si>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</si>
  <si>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</si>
  <si>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</si>
  <si>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</si>
  <si>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</si>
  <si>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</si>
  <si>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</si>
  <si>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</si>
  <si>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</si>
  <si>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</si>
  <si>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</si>
  <si>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</si>
  <si>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</si>
  <si>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</si>
  <si>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</si>
  <si>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</si>
  <si>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</si>
  <si>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</si>
  <si>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</si>
  <si>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</si>
  <si>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</si>
  <si>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</si>
  <si>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</si>
  <si>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</si>
  <si>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</si>
  <si>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</si>
  <si>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</si>
  <si>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</si>
  <si>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</si>
  <si>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</si>
  <si>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</si>
  <si>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</si>
  <si>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</si>
  <si>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</si>
  <si>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</si>
  <si>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</si>
  <si>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</si>
  <si>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</si>
  <si>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</si>
  <si>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</si>
  <si>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</si>
  <si>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</si>
  <si>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</si>
  <si>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</si>
  <si>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</si>
  <si>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</si>
  <si>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</si>
  <si>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</si>
  <si>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</si>
  <si>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</si>
  <si>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</si>
  <si>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</si>
  <si>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</si>
  <si>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</si>
  <si>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</si>
  <si>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</si>
  <si>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</si>
  <si>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</si>
  <si>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</si>
  <si>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</si>
  <si>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</si>
  <si>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</si>
  <si>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</si>
  <si>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</si>
  <si>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</si>
  <si>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</si>
  <si>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</si>
  <si>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</si>
  <si>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</si>
  <si>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</si>
  <si>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</si>
  <si>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</si>
  <si>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</si>
  <si>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</si>
  <si>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</si>
  <si>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</si>
  <si>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</si>
  <si>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</si>
  <si>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</si>
  <si>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</si>
  <si>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</si>
  <si>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</si>
  <si>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</si>
  <si>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</si>
  <si>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</si>
  <si>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</si>
  <si>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</si>
  <si>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</si>
  <si>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</si>
  <si>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</si>
  <si>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</si>
  <si>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</si>
  <si>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</si>
  <si>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</si>
  <si>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</si>
  <si>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</si>
  <si>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</si>
  <si>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</si>
  <si>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</si>
  <si>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</si>
  <si>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</si>
  <si>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</si>
  <si>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</si>
  <si>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</si>
  <si>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</si>
  <si>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</si>
  <si>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</si>
  <si>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</si>
  <si>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</si>
  <si>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</si>
  <si>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</si>
  <si>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</si>
  <si>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</si>
  <si>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</si>
  <si>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</si>
  <si>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</si>
  <si>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</si>
  <si>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</si>
  <si>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</si>
  <si>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</si>
  <si>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</si>
  <si>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</si>
  <si>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</si>
  <si>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</si>
  <si>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</si>
  <si>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</si>
  <si>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</si>
  <si>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</si>
  <si>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</si>
  <si>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</si>
  <si>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</si>
  <si>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</si>
  <si>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</si>
  <si>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</si>
  <si>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</si>
  <si>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</si>
  <si>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</si>
  <si>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</si>
  <si>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</si>
  <si>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</si>
  <si>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</si>
  <si>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</si>
  <si>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</si>
  <si>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</si>
  <si>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</si>
  <si>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</si>
  <si>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</si>
  <si>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</si>
  <si>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</si>
  <si>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</si>
  <si>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</si>
  <si>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</si>
  <si>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</si>
  <si>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</si>
  <si>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</si>
  <si>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</si>
  <si>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</si>
  <si>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</si>
  <si>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</si>
  <si>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</si>
  <si>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</si>
  <si>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</si>
  <si>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</si>
  <si>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</si>
  <si>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</si>
  <si>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</si>
  <si>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</si>
  <si>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</si>
  <si>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</si>
  <si>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</si>
  <si>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</si>
  <si>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</si>
  <si>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</si>
  <si>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</si>
  <si>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</si>
  <si>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</si>
  <si>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</si>
  <si>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</si>
  <si>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</si>
  <si>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</si>
  <si>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</si>
  <si>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</si>
  <si>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</si>
  <si>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</si>
  <si>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</si>
  <si>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</si>
  <si>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</si>
  <si>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</si>
  <si>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</si>
  <si>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</si>
  <si>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</si>
  <si>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</si>
  <si>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</si>
  <si>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</si>
  <si>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</si>
  <si>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</si>
  <si>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</si>
  <si>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</si>
  <si>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</si>
  <si>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</si>
  <si>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</si>
  <si>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</si>
  <si>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</si>
  <si>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</si>
  <si>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</si>
  <si>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</si>
  <si>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</si>
  <si>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</si>
  <si>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</si>
  <si>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</si>
  <si>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</si>
  <si>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</si>
  <si>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</si>
  <si>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</si>
  <si>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</si>
  <si>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</si>
  <si>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</si>
  <si>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</si>
  <si>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</si>
  <si>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</si>
  <si>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</si>
  <si>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</si>
  <si>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</si>
  <si>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</si>
  <si>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</si>
  <si>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</si>
  <si>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</si>
  <si>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</si>
  <si>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</si>
  <si>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</si>
  <si>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</si>
  <si>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</si>
  <si>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</si>
  <si>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</si>
  <si>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</si>
  <si>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</si>
  <si>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</si>
  <si>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</si>
  <si>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</si>
  <si>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</si>
  <si>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</si>
  <si>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</si>
  <si>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</si>
  <si>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</si>
  <si>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</si>
  <si>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</si>
  <si>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</si>
  <si>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</si>
  <si>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</si>
  <si>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</si>
  <si>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</si>
  <si>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</si>
  <si>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</si>
  <si>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</si>
  <si>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</si>
  <si>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</si>
  <si>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</si>
  <si>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</si>
  <si>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</si>
  <si>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</si>
  <si>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</si>
  <si>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</si>
  <si>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</si>
  <si>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</si>
  <si>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</si>
  <si>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</si>
  <si>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</si>
  <si>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</si>
  <si>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</si>
  <si>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</si>
  <si>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</si>
  <si>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</si>
  <si>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</si>
  <si>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</si>
  <si>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</si>
  <si>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</si>
  <si>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</si>
  <si>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</si>
  <si>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</si>
  <si>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</si>
  <si>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</si>
  <si>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</si>
  <si>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</si>
  <si>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</si>
  <si>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</si>
  <si>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</si>
  <si>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</si>
  <si>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</si>
  <si>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</si>
  <si>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</si>
  <si>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</si>
  <si>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</si>
  <si>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</si>
  <si>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</si>
  <si>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</si>
  <si>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</si>
  <si>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</si>
  <si>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</si>
  <si>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</si>
  <si>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</si>
  <si>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</si>
  <si>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</si>
  <si>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</si>
  <si>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</si>
  <si>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</si>
  <si>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</si>
  <si>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</si>
  <si>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</si>
  <si>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</si>
  <si>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</si>
  <si>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</si>
  <si>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</si>
  <si>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</si>
  <si>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</si>
  <si>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</si>
  <si>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</si>
  <si>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</si>
  <si>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</si>
  <si>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</si>
  <si>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</si>
  <si>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</si>
  <si>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</si>
  <si>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</si>
  <si>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</si>
  <si>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</si>
  <si>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</si>
  <si>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</si>
  <si>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</si>
  <si>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</si>
  <si>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</si>
  <si>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</si>
  <si>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</si>
  <si>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</si>
  <si>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</si>
  <si>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</si>
  <si>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</si>
  <si>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</si>
  <si>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</si>
  <si>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</si>
  <si>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</si>
  <si>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</si>
  <si>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</si>
  <si>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</si>
  <si>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</si>
  <si>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</si>
  <si>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</si>
  <si>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</si>
  <si>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</si>
  <si>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</si>
  <si>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</si>
  <si>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</si>
  <si>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</si>
  <si>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</si>
  <si>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</si>
  <si>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</si>
  <si>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</si>
  <si>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</si>
  <si>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</si>
  <si>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</si>
  <si>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</si>
  <si>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</si>
  <si>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</si>
  <si>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</si>
  <si>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</si>
  <si>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</si>
  <si>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</si>
  <si>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</si>
  <si>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</si>
  <si>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</si>
  <si>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</si>
  <si>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</si>
  <si>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</si>
  <si>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</si>
  <si>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</si>
  <si>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</si>
  <si>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</si>
  <si>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</si>
  <si>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</si>
  <si>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</si>
  <si>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</si>
  <si>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</si>
  <si>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</si>
  <si>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</si>
  <si>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</si>
  <si>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</si>
  <si>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</si>
  <si>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</si>
  <si>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</si>
  <si>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</si>
  <si>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</si>
  <si>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</si>
  <si>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</si>
  <si>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</si>
  <si>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</si>
  <si>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</si>
  <si>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</si>
  <si>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</si>
  <si>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</si>
  <si>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</si>
  <si>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</si>
  <si>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</si>
  <si>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</si>
  <si>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</si>
  <si>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</si>
  <si>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</si>
  <si>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</si>
  <si>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</si>
  <si>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</si>
  <si>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</si>
  <si>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</si>
  <si>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</si>
  <si>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</si>
  <si>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</si>
  <si>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</si>
  <si>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</si>
  <si>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</si>
  <si>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</si>
  <si>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</si>
  <si>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</si>
  <si>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</si>
  <si>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</si>
  <si>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</si>
  <si>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</si>
  <si>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</si>
  <si>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</si>
  <si>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</si>
  <si>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</si>
  <si>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</si>
  <si>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</si>
  <si>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</si>
  <si>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</si>
  <si>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</si>
  <si>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</si>
  <si>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</si>
  <si>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</si>
  <si>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</si>
  <si>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</si>
  <si>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</si>
  <si>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</si>
  <si>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</si>
  <si>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</si>
  <si>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</si>
  <si>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</si>
  <si>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</si>
  <si>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</si>
  <si>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</si>
  <si>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</si>
  <si>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</si>
  <si>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</si>
  <si>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</si>
  <si>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</si>
  <si>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</si>
  <si>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</si>
  <si>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</si>
  <si>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</si>
  <si>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</si>
  <si>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</si>
  <si>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</si>
  <si>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</si>
  <si>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</si>
  <si>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</si>
  <si>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</si>
  <si>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</si>
  <si>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</si>
  <si>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</si>
  <si>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</si>
  <si>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</si>
  <si>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</si>
  <si>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</si>
  <si>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</si>
  <si>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</si>
  <si>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</si>
  <si>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</si>
  <si>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</si>
  <si>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</si>
  <si>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</si>
  <si>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</si>
  <si>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</si>
  <si>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</si>
  <si>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</si>
  <si>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</si>
  <si>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</si>
  <si>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</si>
  <si>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</si>
  <si>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</si>
  <si>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</si>
  <si>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</si>
  <si>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</si>
  <si>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</si>
  <si>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</si>
  <si>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</si>
  <si>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</si>
  <si>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</si>
  <si>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</si>
  <si>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</si>
  <si>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</si>
  <si>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</si>
  <si>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</si>
  <si>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</si>
  <si>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</si>
  <si>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</si>
  <si>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</si>
  <si>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</si>
  <si>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</si>
  <si>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</si>
  <si>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</si>
  <si>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</si>
  <si>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</si>
  <si>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</si>
  <si>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</si>
  <si>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</si>
  <si>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</si>
  <si>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</si>
  <si>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</si>
  <si>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</si>
  <si>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</si>
  <si>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</si>
  <si>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</si>
  <si>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</si>
  <si>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</si>
  <si>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</si>
  <si>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</si>
  <si>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</si>
  <si>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</si>
  <si>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</si>
  <si>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</si>
  <si>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</si>
  <si>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</si>
  <si>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</si>
  <si>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</si>
  <si>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</si>
  <si>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</si>
  <si>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</si>
  <si>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</si>
  <si>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</si>
  <si>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</si>
  <si>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</si>
  <si>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</si>
  <si>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</si>
  <si>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</si>
  <si>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</si>
  <si>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</si>
  <si>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</si>
  <si>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</si>
  <si>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</si>
  <si>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</si>
  <si>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</si>
  <si>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</si>
  <si>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</si>
  <si>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</si>
  <si>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</si>
  <si>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</si>
  <si>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</si>
  <si>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</si>
  <si>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</si>
  <si>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</si>
  <si>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</si>
  <si>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</si>
  <si>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</si>
  <si>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</si>
  <si>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</si>
  <si>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</si>
  <si>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</si>
  <si>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</si>
  <si>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</si>
  <si>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</si>
  <si>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</si>
  <si>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</si>
  <si>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</si>
  <si>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</si>
  <si>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</si>
  <si>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</si>
  <si>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</si>
  <si>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</si>
  <si>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</si>
  <si>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</si>
  <si>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</si>
  <si>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</si>
  <si>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</si>
  <si>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</si>
  <si>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</si>
  <si>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</si>
  <si>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</si>
  <si>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</si>
  <si>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</si>
  <si>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</si>
  <si>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</si>
  <si>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</si>
  <si>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</si>
  <si>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</si>
  <si>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</si>
  <si>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</si>
  <si>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</si>
  <si>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</si>
  <si>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</si>
  <si>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</si>
  <si>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</si>
  <si>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</si>
  <si>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</si>
  <si>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</si>
  <si>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</si>
  <si>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</si>
  <si>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</si>
  <si>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</si>
  <si>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</si>
  <si>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</si>
  <si>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</si>
  <si>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</si>
  <si>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</si>
  <si>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</si>
  <si>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</si>
  <si>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</si>
  <si>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</si>
  <si>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</si>
  <si>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</si>
  <si>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</si>
  <si>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</si>
  <si>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</si>
  <si>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</si>
  <si>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</si>
  <si>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</si>
  <si>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</si>
  <si>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</si>
  <si>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</si>
  <si>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</si>
  <si>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</si>
  <si>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</si>
  <si>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</si>
  <si>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</si>
  <si>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</si>
  <si>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</si>
  <si>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</si>
  <si>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</si>
  <si>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</si>
  <si>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</si>
  <si>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</si>
  <si>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</si>
  <si>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</si>
  <si>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</si>
  <si>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</si>
  <si>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</si>
  <si>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</si>
  <si>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</si>
  <si>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</si>
  <si>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</si>
  <si>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</si>
  <si>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</si>
  <si>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</si>
  <si>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</si>
  <si>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</si>
  <si>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</si>
  <si>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</si>
  <si>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</si>
  <si>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</si>
  <si>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</si>
  <si>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</si>
  <si>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</si>
  <si>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</si>
  <si>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</si>
  <si>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</si>
  <si>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</si>
  <si>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</si>
  <si>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</si>
  <si>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</si>
  <si>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</si>
  <si>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</si>
  <si>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</si>
  <si>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</si>
  <si>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</si>
  <si>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</si>
  <si>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</si>
  <si>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</si>
  <si>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</si>
  <si>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</si>
  <si>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</si>
  <si>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</si>
  <si>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</si>
  <si>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</si>
  <si>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</si>
  <si>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</si>
  <si>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</si>
  <si>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</si>
  <si>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</si>
  <si>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</si>
  <si>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</si>
  <si>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</si>
  <si>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</si>
  <si>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</si>
  <si>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</si>
  <si>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</si>
  <si>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</si>
  <si>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</si>
  <si>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</si>
  <si>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</si>
  <si>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</si>
  <si>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</si>
  <si>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</si>
  <si>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</si>
  <si>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</si>
  <si>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</si>
  <si>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</si>
  <si>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</si>
  <si>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</si>
  <si>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</si>
  <si>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</si>
  <si>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</si>
  <si>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</si>
  <si>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</si>
  <si>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</si>
  <si>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</si>
  <si>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</si>
  <si>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</si>
  <si>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</si>
  <si>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</si>
  <si>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</si>
  <si>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</si>
  <si>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</si>
  <si>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</si>
  <si>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</si>
  <si>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</si>
  <si>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</si>
  <si>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</si>
  <si>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</si>
  <si>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</si>
  <si>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</si>
  <si>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</si>
  <si>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</si>
  <si>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</si>
  <si>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</si>
  <si>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</si>
  <si>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</si>
  <si>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</si>
  <si>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</si>
  <si>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</si>
  <si>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</si>
  <si>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</si>
  <si>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</si>
  <si>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</si>
  <si>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</si>
  <si>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</si>
  <si>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</si>
  <si>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</si>
  <si>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</si>
  <si>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</si>
  <si>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</si>
  <si>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</si>
  <si>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</si>
  <si>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</si>
  <si>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</si>
  <si>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</si>
  <si>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</si>
  <si>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</si>
  <si>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</si>
  <si>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</si>
  <si>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</si>
  <si>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</si>
  <si>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</si>
  <si>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</si>
  <si>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</si>
  <si>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</si>
  <si>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</si>
  <si>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</si>
  <si>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</si>
  <si>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</si>
  <si>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</si>
  <si>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</si>
  <si>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</si>
  <si>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</si>
  <si>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</si>
  <si>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</si>
  <si>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</si>
  <si>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</si>
  <si>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</si>
  <si>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</si>
  <si>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</si>
  <si>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</si>
  <si>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</si>
  <si>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</si>
  <si>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</si>
  <si>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</si>
  <si>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</si>
  <si>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</si>
  <si>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</si>
  <si>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</si>
  <si>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</si>
  <si>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</si>
  <si>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</si>
  <si>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</si>
  <si>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</si>
  <si>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</si>
  <si>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</si>
  <si>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</si>
  <si>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</si>
  <si>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</si>
  <si>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</si>
  <si>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</si>
  <si>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</si>
  <si>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</si>
  <si>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</si>
  <si>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</si>
  <si>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</si>
  <si>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</si>
  <si>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</si>
  <si>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</si>
  <si>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</si>
  <si>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</si>
  <si>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</si>
  <si>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</si>
  <si>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</si>
  <si>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</si>
  <si>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</si>
  <si>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</si>
  <si>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</si>
  <si>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</si>
  <si>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</si>
  <si>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</si>
  <si>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</si>
  <si>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</si>
  <si>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</si>
  <si>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</si>
  <si>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</si>
  <si>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</si>
  <si>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</si>
  <si>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</si>
  <si>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</si>
  <si>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</si>
  <si>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</si>
  <si>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</si>
  <si>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</si>
  <si>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</si>
  <si>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</si>
  <si>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</si>
  <si>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</si>
  <si>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</si>
  <si>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</si>
  <si>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</si>
  <si>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</si>
  <si>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</si>
  <si>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</si>
  <si>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</si>
  <si>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</si>
  <si>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</si>
  <si>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</si>
  <si>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</si>
  <si>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</si>
  <si>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</si>
  <si>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</si>
  <si>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</si>
  <si>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</si>
  <si>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</si>
  <si>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</si>
  <si>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</si>
  <si>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</si>
  <si>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</si>
  <si>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</si>
  <si>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</si>
  <si>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</si>
  <si>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</si>
  <si>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</si>
  <si>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</si>
  <si>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</si>
  <si>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</si>
  <si>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</si>
  <si>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</si>
  <si>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</si>
  <si>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</si>
  <si>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</si>
  <si>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</si>
  <si>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</si>
  <si>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</si>
  <si>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</si>
  <si>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</si>
  <si>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</si>
  <si>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</si>
  <si>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</si>
  <si>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</si>
  <si>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</si>
  <si>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</si>
  <si>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</si>
  <si>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</si>
  <si>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</si>
  <si>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</si>
  <si>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</si>
  <si>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</si>
  <si>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</si>
  <si>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</si>
  <si>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</si>
  <si>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</si>
  <si>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</si>
  <si>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</si>
  <si>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</si>
  <si>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</si>
  <si>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</si>
  <si>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</si>
  <si>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</si>
  <si>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</si>
  <si>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</si>
  <si>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</si>
  <si>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</si>
  <si>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</si>
  <si>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</si>
  <si>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</si>
  <si>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</si>
  <si>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</si>
  <si>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</si>
  <si>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</si>
  <si>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</si>
  <si>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</si>
  <si>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</si>
  <si>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</si>
  <si>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</si>
  <si>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</si>
  <si>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</si>
  <si>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</si>
  <si>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</si>
  <si>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</si>
  <si>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</si>
  <si>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</si>
  <si>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</si>
  <si>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</si>
  <si>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</si>
  <si>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</si>
  <si>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</si>
  <si>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</si>
  <si>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</si>
  <si>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</si>
  <si>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</si>
  <si>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</si>
  <si>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</si>
  <si>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</si>
  <si>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</si>
  <si>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</si>
  <si>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</si>
  <si>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</si>
  <si>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</si>
  <si>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</si>
  <si>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</si>
  <si>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</si>
  <si>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</si>
  <si>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</si>
  <si>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</si>
  <si>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</si>
  <si>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</si>
  <si>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</si>
  <si>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</si>
  <si>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</si>
  <si>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</si>
  <si>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</si>
  <si>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</si>
  <si>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</si>
  <si>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</si>
  <si>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</si>
  <si>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</si>
  <si>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</si>
  <si>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</si>
  <si>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</si>
  <si>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</si>
  <si>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</si>
  <si>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</si>
  <si>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</si>
  <si>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</si>
  <si>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</si>
  <si>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</si>
  <si>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</si>
  <si>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</si>
  <si>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</si>
  <si>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</si>
  <si>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</si>
  <si>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</si>
  <si>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</si>
  <si>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</si>
  <si>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</si>
  <si>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</si>
  <si>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</si>
  <si>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</si>
  <si>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</si>
  <si>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</si>
  <si>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</si>
  <si>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</si>
  <si>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</si>
  <si>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</si>
  <si>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</si>
  <si>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</si>
  <si>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</si>
  <si>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</si>
  <si>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</si>
  <si>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</si>
  <si>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</si>
  <si>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</si>
  <si>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</si>
  <si>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</si>
  <si>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</si>
  <si>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</si>
  <si>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</si>
  <si>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</si>
  <si>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</si>
  <si>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</si>
  <si>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</si>
  <si>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</si>
  <si>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</si>
  <si>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</si>
  <si>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</si>
  <si>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</si>
  <si>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</si>
  <si>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</si>
  <si>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</si>
  <si>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</si>
  <si>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</si>
  <si>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</si>
  <si>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</si>
  <si>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</si>
  <si>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</si>
  <si>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</si>
  <si>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</si>
  <si>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</si>
  <si>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</si>
  <si>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</si>
  <si>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</si>
  <si>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</si>
  <si>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</si>
  <si>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</si>
  <si>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</si>
  <si>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</si>
  <si>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</si>
  <si>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</si>
  <si>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</si>
  <si>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</si>
  <si>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</si>
  <si>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</si>
  <si>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</si>
  <si>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</si>
  <si>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</si>
  <si>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</si>
  <si>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</si>
  <si>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</si>
  <si>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</si>
  <si>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</si>
  <si>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</si>
  <si>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</si>
  <si>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</si>
  <si>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</si>
  <si>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</si>
  <si>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</si>
  <si>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</si>
  <si>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</si>
  <si>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</si>
  <si>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</si>
  <si>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</si>
  <si>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</si>
  <si>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</si>
  <si>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</si>
  <si>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</si>
  <si>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</si>
  <si>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</si>
  <si>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</si>
  <si>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</si>
  <si>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</si>
  <si>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</si>
  <si>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</si>
  <si>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</si>
  <si>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</si>
  <si>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</si>
  <si>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</si>
  <si>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</si>
  <si>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</si>
  <si>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</si>
  <si>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</si>
  <si>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</si>
  <si>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</si>
  <si>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</si>
  <si>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</si>
  <si>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</si>
  <si>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</si>
  <si>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</si>
  <si>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</si>
  <si>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</si>
  <si>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</si>
  <si>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</si>
  <si>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</si>
  <si>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</si>
  <si>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</si>
  <si>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</si>
  <si>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</si>
  <si>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</si>
  <si>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</si>
  <si>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</si>
  <si>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</si>
  <si>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</si>
  <si>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</si>
  <si>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</si>
  <si>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</si>
  <si>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</si>
  <si>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</si>
  <si>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</si>
  <si>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</si>
  <si>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</si>
  <si>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</si>
  <si>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</si>
  <si>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</si>
  <si>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</si>
  <si>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</si>
  <si>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</si>
  <si>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</si>
  <si>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</si>
  <si>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</si>
  <si>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</si>
  <si>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</si>
  <si>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</si>
  <si>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</si>
  <si>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</si>
  <si>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</si>
  <si>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</si>
  <si>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</si>
  <si>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</si>
  <si>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</si>
  <si>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</si>
  <si>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</si>
  <si>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</si>
  <si>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</si>
  <si>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</si>
  <si>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</si>
  <si>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</si>
  <si>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</si>
  <si>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</si>
  <si>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</si>
  <si>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</si>
  <si>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</si>
  <si>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</si>
  <si>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</si>
  <si>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</si>
  <si>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</si>
  <si>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</si>
  <si>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</si>
  <si>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</si>
  <si>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</si>
  <si>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</si>
  <si>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</si>
  <si>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</si>
  <si>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</si>
  <si>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</si>
  <si>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</si>
  <si>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</si>
  <si>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</si>
  <si>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</si>
  <si>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</si>
  <si>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</si>
  <si>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</si>
  <si>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</si>
  <si>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</si>
  <si>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</si>
  <si>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</si>
  <si>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</si>
  <si>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</si>
  <si>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</si>
  <si>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</si>
  <si>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</si>
  <si>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</si>
  <si>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</si>
  <si>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</si>
  <si>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</si>
  <si>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</si>
  <si>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</si>
  <si>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</si>
  <si>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</si>
  <si>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</si>
  <si>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</si>
  <si>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</si>
  <si>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</si>
  <si>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</si>
  <si>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</si>
  <si>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</si>
  <si>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</si>
  <si>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</si>
  <si>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</si>
  <si>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</si>
  <si>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</si>
  <si>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</si>
  <si>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</si>
  <si>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</si>
  <si>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</si>
  <si>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</si>
  <si>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</si>
  <si>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</si>
  <si>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</si>
  <si>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</si>
  <si>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</si>
  <si>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</si>
  <si>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</si>
  <si>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</si>
  <si>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</si>
  <si>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</si>
  <si>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</si>
  <si>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</si>
  <si>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</si>
  <si>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</si>
  <si>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</si>
  <si>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</si>
  <si>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</si>
  <si>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</si>
  <si>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</si>
  <si>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</si>
  <si>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</si>
  <si>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</si>
  <si>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</si>
  <si>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</si>
  <si>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</si>
  <si>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</si>
  <si>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</si>
  <si>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</si>
  <si>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</si>
  <si>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</si>
  <si>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</si>
  <si>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</si>
  <si>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</si>
  <si>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</si>
  <si>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</si>
  <si>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</si>
  <si>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</si>
  <si>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</si>
  <si>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</si>
  <si>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</si>
  <si>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</si>
  <si>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</si>
  <si>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</si>
  <si>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</si>
  <si>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</si>
  <si>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</si>
  <si>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</si>
  <si>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</si>
  <si>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</si>
  <si>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</si>
  <si>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</si>
  <si>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</si>
  <si>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</si>
  <si>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</si>
  <si>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</si>
  <si>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</si>
  <si>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</si>
  <si>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</si>
  <si>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</si>
  <si>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</si>
  <si>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</si>
  <si>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</si>
  <si>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</si>
  <si>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</si>
  <si>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</si>
  <si>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</si>
  <si>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</si>
  <si>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</si>
  <si>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</si>
  <si>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</si>
  <si>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</si>
  <si>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</si>
  <si>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</si>
  <si>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</si>
  <si>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</si>
  <si>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</si>
  <si>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</si>
  <si>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</si>
  <si>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</si>
  <si>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</si>
  <si>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</si>
  <si>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</si>
  <si>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</si>
  <si>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</si>
  <si>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</si>
  <si>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</si>
  <si>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</si>
  <si>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</si>
  <si>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</si>
  <si>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</si>
  <si>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</si>
  <si>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</si>
  <si>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</si>
  <si>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</si>
  <si>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</si>
  <si>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</si>
  <si>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</si>
  <si>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</si>
  <si>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</si>
  <si>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</si>
  <si>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</si>
  <si>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</si>
  <si>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</si>
  <si>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</si>
  <si>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</si>
  <si>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</si>
  <si>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</si>
  <si>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</si>
  <si>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</si>
  <si>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</si>
  <si>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</si>
  <si>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</si>
  <si>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</si>
  <si>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</si>
  <si>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</si>
  <si>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</si>
  <si>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</si>
  <si>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</si>
  <si>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</si>
  <si>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</si>
  <si>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</si>
  <si>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</si>
  <si>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</si>
  <si>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</si>
  <si>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</si>
  <si>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</si>
  <si>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</si>
  <si>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</si>
  <si>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</si>
  <si>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</si>
  <si>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</si>
  <si>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</si>
  <si>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</si>
  <si>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</si>
  <si>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</si>
  <si>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</si>
  <si>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</si>
  <si>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</si>
  <si>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</si>
  <si>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</si>
  <si>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</si>
  <si>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</si>
  <si>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</si>
  <si>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</si>
  <si>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</si>
  <si>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</si>
  <si>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</si>
  <si>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</si>
  <si>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</si>
  <si>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</si>
  <si>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</si>
  <si>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</si>
  <si>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</si>
  <si>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</si>
  <si>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</si>
  <si>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</si>
  <si>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</si>
  <si>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</si>
  <si>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</si>
  <si>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</si>
  <si>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</si>
  <si>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</si>
  <si>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</si>
  <si>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</si>
  <si>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</si>
  <si>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</si>
  <si>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</si>
  <si>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</si>
  <si>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</si>
  <si>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</si>
  <si>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</si>
  <si>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</si>
  <si>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</si>
  <si>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</si>
  <si>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</si>
  <si>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</si>
  <si>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</si>
  <si>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</si>
  <si>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</si>
  <si>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</si>
  <si>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</si>
  <si>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</si>
  <si>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</si>
  <si>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</si>
  <si>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</si>
  <si>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</si>
  <si>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</si>
  <si>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</si>
  <si>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</si>
  <si>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</si>
  <si>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</si>
  <si>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</si>
  <si>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</si>
  <si>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</si>
  <si>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</si>
  <si>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</si>
  <si>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</si>
  <si>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</si>
  <si>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</si>
  <si>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</si>
  <si>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</si>
  <si>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</si>
  <si>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</si>
  <si>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</si>
  <si>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</si>
  <si>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</si>
  <si>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</si>
  <si>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</si>
  <si>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</si>
  <si>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</si>
  <si>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</si>
  <si>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</si>
  <si>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</si>
  <si>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</si>
  <si>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</si>
  <si>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</si>
  <si>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</si>
  <si>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</si>
  <si>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</si>
  <si>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</si>
  <si>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</si>
  <si>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</si>
  <si>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</si>
  <si>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</si>
  <si>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</si>
  <si>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</si>
  <si>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</si>
  <si>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</si>
  <si>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</si>
  <si>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</si>
  <si>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</si>
  <si>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</si>
  <si>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</si>
  <si>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</si>
  <si>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</si>
  <si>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</si>
  <si>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</si>
  <si>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</si>
  <si>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</si>
  <si>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</si>
  <si>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</si>
  <si>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</si>
  <si>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</si>
  <si>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</si>
  <si>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</si>
  <si>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</si>
  <si>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</si>
  <si>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</si>
  <si>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</si>
  <si>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</si>
  <si>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</si>
  <si>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</si>
  <si>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</si>
  <si>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</si>
  <si>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</si>
  <si>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</si>
  <si>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</si>
  <si>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</si>
  <si>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</si>
  <si>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</si>
  <si>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</si>
  <si>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</si>
  <si>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</si>
  <si>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</si>
  <si>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</si>
  <si>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</si>
  <si>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</si>
  <si>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</si>
  <si>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</si>
  <si>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</si>
  <si>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</si>
  <si>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</si>
  <si>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</si>
  <si>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</si>
  <si>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</si>
  <si>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</si>
  <si>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</si>
  <si>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</si>
  <si>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</si>
  <si>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</si>
  <si>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</si>
  <si>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</si>
  <si>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</si>
  <si>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</si>
  <si>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</si>
  <si>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</si>
  <si>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</si>
  <si>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</si>
  <si>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</si>
  <si>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</si>
  <si>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</si>
  <si>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</si>
  <si>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</si>
  <si>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</si>
  <si>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</si>
  <si>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</si>
  <si>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</si>
  <si>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</si>
  <si>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</si>
  <si>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</si>
  <si>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</si>
  <si>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</si>
  <si>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</si>
  <si>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</si>
  <si>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</si>
  <si>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</si>
  <si>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</si>
  <si>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</si>
  <si>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</si>
  <si>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</si>
  <si>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</si>
  <si>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</si>
  <si>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</si>
  <si>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</si>
  <si>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</si>
  <si>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</si>
  <si>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</si>
  <si>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</si>
  <si>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</si>
  <si>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</si>
  <si>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</si>
  <si>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</si>
  <si>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</si>
  <si>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</si>
  <si>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</si>
  <si>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</si>
  <si>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</si>
  <si>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</si>
  <si>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</si>
  <si>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</si>
  <si>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</si>
  <si>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</si>
  <si>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</si>
  <si>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</si>
  <si>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</si>
  <si>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</si>
  <si>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</si>
  <si>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</si>
  <si>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</si>
  <si>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</si>
  <si>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</si>
  <si>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</si>
  <si>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</si>
  <si>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</si>
  <si>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</si>
  <si>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</si>
  <si>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</si>
  <si>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</si>
  <si>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</si>
  <si>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</si>
  <si>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</si>
  <si>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</si>
  <si>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</si>
  <si>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</si>
  <si>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</si>
  <si>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</si>
  <si>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</si>
  <si>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</si>
  <si>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</si>
  <si>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</si>
  <si>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</si>
  <si>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</si>
  <si>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</si>
  <si>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</si>
  <si>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</si>
  <si>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</si>
  <si>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</si>
  <si>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</si>
  <si>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</si>
  <si>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</si>
  <si>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</si>
  <si>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</si>
  <si>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</si>
  <si>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</si>
  <si>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</si>
  <si>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</si>
  <si>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</si>
  <si>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</si>
  <si>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</si>
  <si>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</si>
  <si>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</si>
  <si>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</si>
  <si>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</si>
  <si>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</si>
  <si>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</si>
  <si>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</si>
  <si>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</si>
  <si>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</si>
  <si>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</si>
  <si>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</si>
  <si>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</si>
  <si>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</si>
  <si>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</si>
  <si>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</si>
  <si>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</si>
  <si>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</si>
  <si>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</si>
  <si>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</si>
  <si>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</si>
  <si>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</si>
  <si>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</si>
  <si>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</si>
  <si>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</si>
  <si>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</si>
  <si>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</si>
  <si>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</si>
  <si>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</si>
  <si>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</si>
  <si>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</si>
  <si>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</si>
  <si>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</si>
  <si>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</si>
  <si>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</si>
  <si>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</si>
  <si>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</si>
  <si>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</si>
  <si>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</si>
  <si>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</si>
  <si>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</si>
  <si>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</si>
  <si>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</si>
  <si>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</si>
  <si>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</si>
  <si>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</si>
  <si>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</si>
  <si>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</si>
  <si>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</si>
  <si>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</si>
  <si>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</si>
  <si>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</si>
  <si>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</si>
  <si>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</si>
  <si>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</si>
  <si>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</si>
  <si>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</si>
  <si>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</si>
  <si>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</si>
  <si>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</si>
  <si>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</si>
  <si>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</si>
  <si>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</si>
  <si>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</si>
  <si>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</si>
  <si>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</si>
  <si>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</si>
  <si>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</si>
  <si>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</si>
  <si>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</si>
  <si>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</si>
  <si>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</si>
  <si>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</si>
  <si>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</si>
  <si>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</si>
  <si>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</si>
  <si>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</si>
  <si>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</si>
  <si>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</si>
  <si>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</si>
  <si>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</si>
  <si>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</si>
  <si>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</si>
  <si>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</si>
  <si>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</si>
  <si>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</si>
  <si>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</si>
  <si>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</si>
  <si>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</si>
  <si>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</si>
  <si>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</si>
  <si>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</si>
  <si>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</si>
  <si>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</si>
  <si>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</si>
  <si>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</si>
  <si>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</si>
  <si>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</si>
  <si>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</si>
  <si>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</si>
  <si>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</si>
  <si>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</si>
  <si>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</si>
  <si>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</si>
  <si>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</si>
  <si>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</si>
  <si>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</si>
  <si>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</si>
  <si>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</si>
  <si>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</si>
  <si>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</si>
  <si>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</si>
  <si>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</si>
  <si>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</si>
  <si>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</si>
  <si>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</si>
  <si>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</si>
  <si>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</si>
  <si>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</si>
  <si>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</si>
  <si>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</si>
  <si>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</si>
  <si>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</si>
  <si>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</si>
  <si>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</si>
  <si>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</si>
  <si>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</si>
  <si>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</si>
  <si>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</si>
  <si>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</si>
  <si>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</si>
  <si>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</si>
  <si>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</si>
  <si>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</si>
  <si>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</si>
  <si>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</si>
  <si>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</si>
  <si>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</si>
  <si>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</si>
  <si>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</si>
  <si>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</si>
  <si>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</si>
  <si>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</si>
  <si>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</si>
  <si>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</si>
  <si>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</si>
  <si>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</si>
  <si>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</si>
  <si>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</si>
  <si>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</si>
  <si>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</si>
  <si>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</si>
  <si>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</si>
  <si>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</si>
  <si>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</si>
  <si>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</si>
  <si>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</si>
  <si>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</si>
  <si>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</si>
  <si>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</si>
  <si>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</si>
  <si>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</si>
  <si>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</si>
  <si>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</si>
  <si>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</si>
  <si>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</si>
  <si>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</si>
  <si>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</si>
  <si>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</si>
  <si>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</si>
  <si>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</si>
  <si>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</si>
  <si>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</si>
  <si>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</si>
  <si>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</si>
  <si>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</si>
  <si>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</si>
  <si>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</si>
  <si>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</si>
  <si>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</si>
  <si>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</si>
  <si>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</si>
  <si>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</si>
  <si>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</si>
  <si>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</si>
  <si>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</si>
  <si>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</si>
  <si>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</si>
  <si>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</si>
  <si>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</si>
  <si>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</si>
  <si>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</si>
  <si>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</si>
  <si>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</si>
  <si>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</si>
  <si>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</si>
  <si>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</si>
  <si>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</si>
  <si>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</si>
  <si>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</si>
  <si>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</si>
  <si>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</si>
  <si>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</si>
  <si>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</si>
  <si>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</si>
  <si>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</si>
  <si>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</si>
  <si>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</si>
  <si>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</si>
  <si>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</si>
  <si>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</si>
  <si>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</si>
  <si>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</si>
  <si>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</si>
  <si>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</si>
  <si>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</si>
  <si>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</si>
  <si>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</si>
  <si>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</si>
  <si>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</si>
  <si>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</si>
  <si>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</si>
  <si>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</si>
  <si>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</si>
  <si>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</si>
  <si>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</si>
  <si>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</si>
  <si>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</si>
  <si>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</si>
  <si>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</si>
  <si>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</si>
  <si>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</si>
  <si>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</si>
  <si>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</si>
  <si>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</si>
  <si>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</si>
  <si>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</si>
  <si>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</si>
  <si>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</si>
  <si>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</si>
  <si>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</si>
  <si>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</si>
  <si>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</si>
  <si>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</si>
  <si>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</si>
  <si>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</si>
  <si>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</si>
  <si>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</si>
  <si>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</si>
  <si>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</si>
  <si>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</si>
  <si>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</si>
  <si>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</si>
  <si>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</si>
  <si>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</si>
  <si>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</si>
  <si>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</si>
  <si>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</si>
  <si>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</si>
  <si>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</si>
  <si>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</si>
  <si>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</si>
  <si>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</si>
  <si>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</si>
  <si>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</si>
  <si>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</si>
  <si>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</si>
  <si>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</si>
  <si>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</si>
  <si>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</si>
  <si>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</si>
  <si>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</si>
  <si>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</si>
  <si>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</si>
  <si>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</si>
  <si>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</si>
  <si>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</si>
  <si>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</si>
  <si>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</si>
  <si>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</si>
  <si>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</si>
  <si>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</si>
  <si>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</si>
  <si>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</si>
  <si>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</si>
  <si>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</si>
  <si>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</si>
  <si>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</si>
  <si>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</si>
  <si>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</si>
  <si>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</si>
  <si>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</si>
  <si>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</si>
  <si>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</si>
  <si>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</si>
  <si>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</si>
  <si>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</si>
  <si>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</si>
  <si>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</si>
  <si>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</si>
  <si>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</si>
  <si>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</si>
  <si>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</si>
  <si>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</si>
  <si>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</si>
  <si>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</si>
  <si>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</si>
  <si>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</si>
  <si>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</si>
  <si>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</si>
  <si>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</si>
  <si>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</si>
  <si>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</si>
  <si>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</si>
  <si>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</si>
  <si>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</si>
  <si>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</si>
  <si>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</si>
  <si>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</si>
  <si>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</si>
  <si>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</si>
  <si>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</si>
  <si>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</si>
  <si>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</si>
  <si>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</si>
  <si>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</si>
  <si>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</si>
  <si>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</si>
  <si>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</si>
  <si>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</si>
  <si>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</si>
  <si>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</si>
  <si>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</si>
  <si>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</si>
  <si>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</si>
  <si>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</si>
  <si>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</si>
  <si>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</si>
  <si>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</si>
  <si>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</si>
  <si>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</si>
  <si>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</si>
  <si>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</si>
  <si>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</si>
  <si>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</si>
  <si>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</si>
  <si>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</si>
  <si>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</si>
  <si>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</si>
  <si>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</si>
  <si>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</si>
  <si>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</si>
  <si>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</si>
  <si>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</si>
  <si>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</si>
  <si>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</si>
  <si>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</si>
  <si>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</si>
  <si>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</si>
  <si>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</si>
  <si>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</si>
  <si>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</si>
  <si>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</si>
  <si>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</si>
  <si>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</si>
  <si>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</si>
  <si>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</si>
  <si>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</si>
  <si>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</si>
  <si>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</si>
  <si>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</si>
  <si>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</si>
  <si>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</si>
  <si>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</si>
  <si>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</si>
  <si>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</si>
  <si>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</si>
  <si>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</si>
  <si>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</si>
  <si>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</si>
  <si>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</si>
  <si>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</si>
  <si>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</si>
  <si>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</si>
  <si>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</si>
  <si>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</si>
  <si>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</si>
  <si>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</si>
  <si>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</si>
  <si>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</si>
  <si>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</si>
  <si>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</si>
  <si>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</si>
  <si>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</si>
  <si>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</si>
  <si>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</si>
  <si>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</si>
  <si>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</si>
  <si>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</si>
  <si>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</si>
  <si>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</si>
  <si>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</si>
  <si>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</si>
  <si>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</si>
  <si>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</si>
  <si>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</si>
  <si>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</si>
  <si>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</si>
  <si>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</si>
  <si>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</si>
  <si>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</si>
  <si>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</si>
  <si>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</si>
  <si>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</si>
  <si>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</si>
  <si>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</si>
  <si>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</si>
  <si>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</si>
  <si>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</si>
  <si>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</si>
  <si>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</si>
  <si>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</si>
  <si>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</si>
  <si>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</si>
  <si>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</si>
  <si>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</si>
  <si>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</si>
  <si>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</si>
  <si>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</si>
  <si>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</si>
  <si>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</si>
  <si>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</si>
  <si>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</si>
  <si>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</si>
  <si>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</si>
  <si>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</si>
  <si>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</si>
  <si>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</si>
  <si>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</si>
  <si>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</si>
  <si>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</si>
  <si>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</si>
  <si>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</si>
  <si>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</si>
  <si>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</si>
  <si>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</si>
  <si>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</si>
  <si>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</si>
  <si>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</si>
  <si>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</si>
  <si>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</si>
  <si>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</si>
  <si>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</si>
  <si>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</si>
  <si>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</si>
  <si>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</si>
  <si>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</si>
  <si>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</si>
  <si>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</si>
  <si>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</si>
  <si>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</si>
  <si>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</si>
  <si>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</si>
  <si>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</si>
  <si>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</si>
  <si>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</si>
  <si>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</si>
  <si>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</si>
  <si>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</si>
  <si>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</si>
  <si>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</si>
  <si>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</si>
  <si>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</si>
  <si>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</si>
  <si>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</si>
  <si>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</si>
  <si>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</si>
  <si>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</si>
  <si>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</si>
  <si>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</si>
  <si>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</si>
  <si>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</si>
  <si>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</si>
  <si>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</si>
  <si>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</si>
  <si>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</si>
  <si>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</si>
  <si>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</si>
  <si>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</si>
  <si>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</si>
  <si>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</si>
  <si>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</si>
  <si>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</si>
  <si>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</si>
  <si>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</si>
  <si>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</si>
  <si>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</si>
  <si>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</si>
  <si>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</si>
  <si>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</si>
  <si>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</si>
  <si>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</si>
  <si>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</si>
  <si>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</si>
  <si>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</si>
  <si>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</si>
  <si>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</si>
  <si>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</si>
  <si>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</si>
  <si>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</si>
  <si>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</si>
  <si>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</si>
  <si>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</si>
  <si>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</si>
  <si>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</si>
  <si>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</si>
  <si>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</si>
  <si>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</si>
  <si>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</si>
  <si>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</si>
  <si>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</si>
  <si>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</si>
  <si>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</si>
  <si>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</si>
  <si>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</si>
  <si>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</si>
  <si>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</si>
  <si>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</si>
  <si>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</si>
  <si>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</si>
  <si>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</si>
  <si>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</si>
  <si>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</si>
  <si>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</si>
  <si>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</si>
  <si>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</si>
  <si>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</si>
  <si>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</si>
  <si>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</si>
  <si>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</si>
  <si>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</si>
  <si>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</si>
  <si>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</si>
  <si>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</si>
  <si>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</si>
  <si>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</si>
  <si>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</si>
  <si>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</si>
  <si>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</si>
  <si>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</si>
  <si>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</si>
  <si>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</si>
  <si>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</si>
  <si>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</si>
  <si>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</si>
  <si>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</si>
  <si>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</si>
  <si>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</si>
  <si>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</si>
  <si>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</si>
  <si>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</si>
  <si>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</si>
  <si>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</si>
  <si>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</si>
  <si>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</si>
  <si>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</si>
  <si>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</si>
  <si>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</si>
  <si>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</si>
  <si>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</si>
  <si>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</si>
  <si>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</si>
  <si>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</si>
  <si>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</si>
  <si>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</si>
  <si>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</si>
  <si>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</si>
  <si>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</si>
  <si>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</si>
  <si>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</si>
  <si>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</si>
  <si>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</si>
  <si>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</si>
  <si>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</si>
  <si>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</si>
  <si>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</si>
  <si>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</si>
  <si>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</si>
  <si>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</si>
  <si>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</si>
  <si>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</si>
  <si>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</si>
  <si>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</si>
  <si>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</si>
  <si>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</si>
  <si>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</si>
  <si>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</si>
  <si>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</si>
  <si>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</si>
  <si>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</si>
  <si>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</si>
  <si>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</si>
  <si>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</si>
  <si>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</si>
  <si>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</si>
  <si>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</si>
  <si>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</si>
  <si>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</si>
  <si>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</si>
  <si>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</si>
  <si>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</si>
  <si>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</si>
  <si>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</si>
  <si>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</si>
  <si>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</si>
  <si>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</si>
  <si>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</si>
  <si>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</si>
  <si>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</si>
  <si>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</si>
  <si>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</si>
  <si>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</si>
  <si>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</si>
  <si>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</si>
  <si>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</si>
  <si>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</si>
  <si>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</si>
  <si>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</si>
  <si>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</si>
  <si>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</si>
  <si>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</si>
  <si>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</si>
  <si>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</si>
  <si>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</si>
  <si>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</si>
  <si>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</si>
  <si>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</si>
  <si>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</si>
  <si>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</si>
  <si>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</si>
  <si>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</si>
  <si>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</si>
  <si>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</si>
  <si>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</si>
  <si>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</si>
  <si>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</si>
  <si>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</si>
  <si>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</si>
  <si>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</si>
  <si>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</si>
  <si>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</si>
  <si>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</si>
  <si>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</si>
  <si>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</si>
  <si>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</si>
  <si>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</si>
  <si>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</si>
  <si>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</si>
  <si>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</si>
  <si>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</si>
  <si>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</si>
  <si>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</si>
  <si>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</si>
  <si>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</si>
  <si>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</si>
  <si>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</si>
  <si>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</si>
  <si>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</si>
  <si>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</si>
  <si>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</si>
  <si>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</si>
  <si>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</si>
  <si>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</si>
  <si>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</si>
  <si>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</si>
  <si>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</si>
  <si>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</si>
  <si>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</si>
  <si>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</si>
  <si>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</si>
  <si>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</si>
  <si>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</si>
  <si>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</si>
  <si>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</si>
  <si>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</si>
  <si>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</si>
  <si>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</si>
  <si>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</si>
  <si>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</si>
  <si>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</si>
  <si>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</si>
  <si>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</si>
  <si>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</si>
  <si>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</si>
  <si>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</si>
  <si>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</si>
  <si>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</si>
  <si>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</si>
  <si>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</si>
  <si>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</si>
  <si>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</si>
  <si>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</si>
  <si>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</si>
  <si>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</si>
  <si>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</si>
  <si>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</si>
  <si>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</si>
  <si>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</si>
  <si>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</si>
  <si>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</si>
  <si>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</si>
  <si>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</si>
  <si>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</si>
  <si>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</si>
  <si>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</si>
  <si>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</si>
  <si>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</si>
  <si>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</si>
  <si>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</si>
  <si>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</si>
  <si>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</si>
  <si>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</si>
  <si>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</si>
  <si>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</si>
  <si>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</si>
  <si>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</si>
  <si>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</si>
  <si>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</si>
  <si>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</si>
  <si>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</si>
  <si>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</si>
  <si>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</si>
  <si>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</si>
  <si>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</si>
  <si>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</si>
  <si>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</si>
  <si>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</si>
  <si>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</si>
  <si>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</si>
  <si>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</si>
  <si>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</si>
  <si>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</si>
  <si>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</si>
  <si>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</si>
  <si>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</si>
  <si>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</si>
  <si>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</si>
  <si>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</si>
  <si>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</si>
  <si>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</si>
  <si>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</si>
  <si>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</si>
  <si>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</si>
  <si>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</si>
  <si>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</si>
  <si>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</si>
  <si>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</si>
  <si>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</si>
  <si>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</si>
  <si>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</si>
  <si>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</si>
  <si>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</si>
  <si>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</si>
  <si>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</si>
  <si>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</si>
  <si>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</si>
  <si>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</si>
  <si>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</si>
  <si>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</si>
  <si>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</si>
  <si>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</si>
  <si>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</si>
  <si>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</si>
  <si>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</si>
  <si>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</si>
  <si>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</si>
  <si>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</si>
  <si>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</si>
  <si>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</si>
  <si>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</si>
  <si>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</si>
  <si>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</si>
  <si>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</si>
  <si>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</si>
  <si>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</si>
  <si>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</si>
  <si>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</si>
  <si>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</si>
  <si>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</si>
  <si>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</si>
  <si>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</si>
  <si>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</si>
  <si>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</si>
  <si>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</si>
  <si>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</si>
  <si>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</si>
  <si>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</si>
  <si>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</si>
  <si>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</si>
  <si>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</si>
  <si>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</si>
  <si>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</si>
  <si>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</si>
  <si>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</si>
  <si>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</si>
  <si>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</si>
  <si>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</si>
  <si>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</si>
  <si>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</si>
  <si>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</si>
  <si>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</si>
  <si>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</si>
  <si>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</si>
  <si>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</si>
  <si>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</si>
  <si>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</si>
  <si>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</si>
  <si>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</si>
  <si>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</si>
  <si>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</si>
  <si>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</si>
  <si>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</si>
  <si>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</si>
  <si>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</si>
  <si>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</si>
  <si>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</si>
  <si>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</si>
  <si>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</si>
  <si>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</si>
  <si>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</si>
  <si>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</si>
  <si>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</si>
  <si>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</si>
  <si>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</si>
  <si>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</si>
  <si>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</si>
  <si>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</si>
  <si>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</si>
  <si>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</si>
  <si>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</si>
  <si>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</si>
  <si>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</si>
  <si>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</si>
  <si>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</si>
  <si>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</si>
  <si>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</si>
  <si>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</si>
  <si>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</si>
  <si>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</si>
  <si>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</si>
  <si>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</si>
  <si>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</si>
  <si>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</si>
  <si>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</si>
  <si>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</si>
  <si>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</si>
  <si>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</si>
  <si>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</si>
  <si>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</si>
  <si>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</si>
  <si>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</si>
  <si>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</si>
  <si>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</si>
  <si>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</si>
  <si>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</si>
  <si>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</si>
  <si>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</si>
  <si>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</si>
  <si>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</si>
  <si>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</si>
  <si>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</si>
  <si>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</si>
  <si>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</si>
  <si>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</si>
  <si>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</si>
  <si>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</si>
  <si>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</si>
  <si>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</si>
  <si>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</si>
  <si>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</si>
  <si>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</si>
  <si>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</si>
  <si>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</si>
  <si>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</si>
  <si>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</si>
  <si>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</si>
  <si>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</si>
  <si>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</si>
  <si>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</si>
  <si>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</si>
  <si>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</si>
  <si>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</si>
  <si>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</si>
  <si>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</si>
  <si>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</si>
  <si>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</si>
  <si>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</si>
  <si>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</si>
  <si>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</si>
  <si>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</si>
  <si>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</si>
  <si>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</si>
  <si>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</si>
  <si>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</si>
  <si>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</si>
  <si>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</si>
  <si>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</si>
  <si>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</si>
  <si>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</si>
  <si>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</si>
  <si>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</si>
  <si>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</si>
  <si>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</si>
  <si>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</si>
  <si>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</si>
  <si>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</si>
  <si>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</si>
  <si>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</si>
  <si>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</si>
  <si>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</si>
  <si>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</si>
  <si>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</si>
  <si>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</si>
  <si>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</si>
  <si>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</si>
  <si>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</si>
  <si>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</si>
  <si>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</si>
  <si>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</si>
  <si>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</si>
  <si>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</si>
  <si>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</si>
  <si>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</si>
  <si>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</si>
  <si>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</si>
  <si>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</si>
  <si>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</si>
  <si>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</si>
  <si>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</si>
  <si>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</si>
  <si>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</si>
  <si>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</si>
  <si>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</si>
  <si>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</si>
  <si>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</si>
  <si>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</si>
  <si>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</si>
  <si>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</si>
  <si>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</si>
  <si>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</si>
  <si>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</si>
  <si>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</si>
  <si>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</si>
  <si>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</si>
  <si>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</si>
  <si>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</si>
  <si>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</si>
  <si>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</si>
  <si>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</si>
  <si>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</si>
  <si>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</si>
  <si>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</si>
  <si>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</si>
  <si>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</si>
  <si>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</si>
  <si>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</si>
  <si>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</si>
  <si>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</si>
  <si>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</si>
  <si>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</si>
  <si>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</si>
  <si>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</si>
  <si>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</si>
  <si>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</si>
  <si>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</si>
  <si>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</si>
  <si>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</si>
  <si>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</si>
  <si>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</si>
  <si>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</si>
  <si>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</si>
  <si>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</si>
  <si>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</si>
  <si>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</si>
  <si>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</si>
  <si>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</si>
  <si>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</si>
  <si>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</si>
  <si>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</si>
  <si>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</si>
  <si>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</si>
  <si>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</si>
  <si>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</si>
  <si>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</si>
  <si>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</si>
  <si>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</si>
  <si>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</si>
  <si>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</si>
  <si>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</si>
  <si>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</si>
  <si>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</si>
  <si>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</si>
  <si>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</si>
  <si>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</si>
  <si>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</si>
  <si>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</si>
  <si>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</si>
  <si>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</si>
  <si>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</si>
  <si>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</si>
  <si>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</si>
  <si>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</si>
  <si>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</si>
  <si>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</si>
  <si>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</si>
  <si>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</si>
  <si>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</si>
  <si>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</si>
  <si>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</si>
  <si>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</si>
  <si>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</si>
  <si>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</si>
  <si>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</si>
  <si>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</si>
  <si>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</si>
  <si>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</si>
  <si>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</si>
  <si>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</si>
  <si>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</si>
  <si>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</si>
  <si>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</si>
  <si>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</si>
  <si>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</si>
  <si>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</si>
  <si>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</si>
  <si>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</si>
  <si>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</si>
  <si>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</si>
  <si>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</si>
  <si>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</si>
  <si>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</si>
  <si>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</si>
  <si>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</si>
  <si>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</si>
  <si>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</si>
  <si>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</si>
  <si>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</si>
  <si>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</si>
  <si>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</si>
  <si>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</si>
  <si>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</si>
  <si>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</si>
  <si>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</si>
  <si>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</si>
  <si>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</si>
  <si>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</si>
  <si>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</si>
  <si>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</si>
  <si>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</si>
  <si>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</si>
  <si>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</si>
  <si>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</si>
  <si>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</si>
  <si>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</si>
  <si>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</si>
  <si>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</si>
  <si>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</si>
  <si>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</si>
  <si>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</si>
  <si>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</si>
  <si>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</si>
  <si>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</si>
  <si>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</si>
  <si>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</si>
  <si>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</si>
  <si>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</si>
  <si>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</si>
  <si>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</si>
  <si>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</si>
  <si>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</si>
  <si>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</si>
  <si>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</si>
  <si>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</si>
  <si>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</si>
  <si>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</si>
  <si>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</si>
  <si>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</si>
  <si>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</si>
  <si>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</si>
  <si>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</si>
  <si>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</si>
  <si>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</si>
  <si>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</si>
  <si>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</si>
  <si>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</si>
  <si>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</si>
  <si>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</si>
  <si>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</si>
  <si>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</si>
  <si>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</si>
  <si>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</si>
  <si>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</si>
  <si>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</si>
  <si>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</si>
  <si>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</si>
  <si>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</si>
  <si>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</si>
  <si>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</si>
  <si>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</si>
  <si>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</si>
  <si>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</si>
  <si>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</si>
  <si>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</si>
  <si>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</si>
  <si>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</si>
  <si>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</si>
  <si>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</si>
  <si>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</si>
  <si>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</si>
  <si>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</si>
  <si>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</si>
  <si>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</si>
  <si>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</si>
  <si>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</si>
  <si>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</si>
  <si>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</si>
  <si>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</si>
  <si>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</si>
  <si>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</si>
  <si>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</si>
  <si>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</si>
  <si>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</si>
  <si>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</si>
  <si>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</si>
  <si>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</si>
  <si>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</si>
  <si>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</si>
  <si>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</si>
  <si>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</si>
  <si>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</si>
  <si>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</si>
  <si>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</si>
  <si>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</si>
  <si>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</si>
  <si>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</si>
  <si>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</si>
  <si>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</si>
  <si>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</si>
  <si>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</si>
  <si>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</si>
  <si>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</si>
  <si>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</si>
  <si>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</si>
  <si>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</si>
  <si>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</si>
  <si>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</si>
  <si>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</si>
  <si>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</si>
  <si>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</si>
  <si>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</si>
  <si>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</si>
  <si>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</si>
  <si>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</si>
  <si>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</si>
  <si>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</si>
  <si>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</si>
  <si>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</si>
  <si>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</si>
  <si>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</si>
  <si>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</si>
  <si>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</si>
  <si>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</si>
  <si>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</si>
  <si>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</si>
  <si>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</si>
  <si>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</si>
  <si>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</si>
  <si>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</si>
  <si>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</si>
  <si>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</si>
  <si>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</si>
  <si>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</si>
  <si>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</si>
  <si>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</si>
  <si>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</si>
  <si>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</si>
  <si>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</si>
  <si>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</si>
  <si>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</si>
  <si>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</si>
  <si>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</si>
  <si>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</si>
  <si>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</si>
  <si>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</si>
  <si>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</si>
  <si>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</si>
  <si>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</si>
  <si>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</si>
  <si>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</si>
  <si>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</si>
  <si>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</si>
  <si>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</si>
  <si>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</si>
  <si>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</si>
  <si>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</si>
  <si>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</si>
  <si>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</si>
  <si>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</si>
  <si>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</si>
  <si>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</si>
  <si>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</si>
  <si>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</si>
  <si>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</si>
  <si>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</si>
  <si>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</si>
  <si>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</si>
  <si>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</si>
  <si>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</si>
  <si>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</si>
  <si>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</si>
  <si>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</si>
  <si>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</si>
  <si>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</si>
  <si>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</si>
  <si>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</si>
  <si>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</si>
  <si>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</si>
  <si>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</si>
  <si>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</si>
  <si>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</si>
  <si>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</si>
  <si>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</si>
  <si>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</si>
  <si>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</si>
  <si>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</si>
  <si>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</si>
  <si>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</si>
  <si>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</si>
  <si>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</si>
  <si>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</si>
  <si>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</si>
  <si>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</si>
  <si>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</si>
  <si>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</si>
  <si>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</si>
  <si>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</si>
  <si>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</si>
  <si>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</si>
  <si>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</si>
  <si>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</si>
  <si>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</si>
  <si>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</si>
  <si>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</si>
  <si>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</si>
  <si>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</si>
  <si>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</si>
  <si>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</si>
  <si>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</si>
  <si>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</si>
  <si>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</si>
  <si>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</si>
  <si>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</si>
  <si>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</si>
  <si>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</si>
  <si>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</si>
  <si>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</si>
  <si>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</si>
  <si>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</si>
  <si>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</si>
  <si>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</si>
  <si>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</si>
  <si>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</si>
  <si>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</si>
  <si>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</si>
  <si>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</si>
  <si>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</si>
  <si>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</si>
  <si>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</si>
  <si>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</si>
  <si>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</si>
  <si>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</si>
  <si>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</si>
  <si>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</si>
  <si>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</si>
  <si>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</si>
  <si>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</si>
  <si>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</si>
  <si>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</si>
  <si>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</si>
  <si>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</si>
  <si>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</si>
  <si>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</si>
  <si>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</si>
  <si>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</si>
  <si>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</si>
  <si>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</si>
  <si>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</si>
  <si>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</si>
  <si>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</si>
  <si>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</si>
  <si>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</si>
  <si>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</si>
  <si>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</si>
  <si>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</si>
  <si>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</si>
  <si>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</si>
  <si>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</si>
  <si>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</si>
  <si>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</si>
  <si>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</si>
  <si>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</si>
  <si>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</si>
  <si>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</si>
  <si>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</si>
  <si>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</si>
  <si>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</si>
  <si>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</si>
  <si>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</si>
  <si>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</si>
  <si>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</si>
  <si>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</si>
  <si>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</si>
  <si>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</si>
  <si>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</si>
  <si>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</si>
  <si>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</si>
  <si>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</si>
  <si>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</si>
  <si>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</si>
  <si>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</si>
  <si>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</si>
  <si>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</si>
  <si>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</si>
  <si>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</si>
  <si>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</si>
  <si>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</si>
  <si>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</si>
  <si>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</si>
  <si>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</si>
  <si>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</si>
  <si>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</si>
  <si>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</si>
  <si>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</si>
  <si>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</si>
  <si>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</si>
  <si>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</si>
  <si>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</si>
  <si>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</si>
  <si>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</si>
  <si>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</si>
  <si>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</si>
  <si>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</si>
  <si>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</si>
  <si>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</si>
  <si>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</si>
  <si>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</si>
  <si>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</si>
  <si>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</si>
  <si>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</si>
  <si>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</si>
  <si>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</si>
  <si>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</si>
  <si>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</si>
  <si>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</si>
  <si>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</si>
  <si>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</si>
  <si>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</si>
  <si>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</si>
  <si>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</si>
  <si>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</si>
  <si>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</si>
  <si>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</si>
  <si>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</si>
  <si>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</si>
  <si>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</si>
  <si>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</si>
  <si>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</si>
  <si>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</si>
  <si>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</si>
  <si>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</si>
  <si>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</si>
  <si>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</si>
  <si>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</si>
  <si>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</si>
  <si>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</si>
  <si>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</si>
  <si>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</si>
  <si>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</si>
  <si>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</si>
  <si>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</si>
  <si>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</si>
  <si>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</si>
  <si>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</si>
  <si>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</si>
  <si>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</si>
  <si>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</si>
  <si>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</si>
  <si>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</si>
  <si>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</si>
  <si>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</si>
  <si>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</si>
  <si>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</si>
  <si>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</si>
  <si>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</si>
  <si>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</si>
  <si>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</si>
  <si>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</si>
  <si>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</si>
  <si>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</si>
  <si>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</si>
  <si>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</si>
  <si>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</si>
  <si>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</si>
  <si>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</si>
  <si>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</si>
  <si>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</si>
  <si>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</si>
  <si>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</si>
  <si>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</si>
  <si>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</si>
  <si>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</si>
  <si>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</si>
  <si>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</si>
  <si>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</si>
  <si>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</si>
  <si>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</si>
  <si>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</si>
  <si>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</si>
  <si>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</si>
  <si>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</si>
  <si>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</si>
  <si>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</si>
  <si>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</si>
  <si>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</si>
  <si>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</si>
  <si>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</si>
  <si>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</si>
  <si>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</si>
  <si>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</si>
  <si>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</si>
  <si>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</si>
  <si>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</si>
  <si>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</si>
  <si>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</si>
  <si>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</si>
  <si>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</si>
  <si>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</si>
  <si>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</si>
  <si>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</si>
  <si>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</si>
  <si>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</si>
  <si>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</si>
  <si>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</si>
  <si>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</si>
  <si>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</si>
  <si>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</si>
  <si>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</si>
  <si>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</si>
  <si>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</si>
  <si>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</si>
  <si>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</si>
  <si>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</si>
  <si>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</si>
  <si>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</si>
  <si>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</si>
  <si>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</si>
  <si>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</si>
  <si>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</si>
  <si>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</si>
  <si>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</si>
  <si>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</si>
  <si>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</si>
  <si>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</si>
  <si>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</si>
  <si>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</si>
  <si>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</si>
  <si>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</si>
  <si>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</si>
  <si>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</si>
  <si>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</si>
  <si>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</si>
  <si>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</si>
  <si>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</si>
  <si>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</si>
  <si>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</si>
  <si>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</si>
  <si>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</si>
  <si>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</si>
  <si>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</si>
  <si>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</si>
  <si>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</si>
  <si>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</si>
  <si>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</si>
  <si>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</si>
  <si>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</si>
  <si>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</si>
  <si>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</si>
  <si>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</si>
  <si>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</si>
  <si>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</si>
  <si>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</si>
  <si>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</si>
  <si>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</si>
  <si>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</si>
  <si>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</si>
  <si>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</si>
  <si>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</si>
  <si>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</si>
  <si>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</si>
  <si>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</si>
  <si>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</si>
  <si>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</si>
  <si>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</si>
  <si>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</si>
  <si>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</si>
  <si>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</si>
  <si>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</si>
  <si>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</si>
  <si>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</si>
  <si>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</si>
  <si>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</si>
  <si>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</si>
  <si>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</si>
  <si>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</si>
  <si>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</si>
  <si>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</si>
  <si>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</si>
  <si>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</si>
  <si>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</si>
  <si>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</si>
  <si>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</si>
  <si>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</si>
  <si>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</si>
  <si>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</si>
  <si>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</si>
  <si>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</si>
  <si>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</si>
  <si>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</si>
  <si>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</si>
  <si>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</si>
  <si>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</si>
  <si>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</si>
  <si>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</si>
  <si>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</si>
  <si>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</si>
  <si>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</si>
  <si>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</si>
  <si>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</si>
  <si>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</si>
  <si>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</si>
  <si>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</si>
  <si>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</si>
  <si>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</si>
  <si>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</si>
  <si>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</si>
  <si>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</si>
  <si>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</si>
  <si>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</si>
  <si>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</si>
  <si>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</si>
  <si>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</si>
  <si>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</si>
  <si>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</si>
  <si>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</si>
  <si>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</si>
  <si>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</si>
  <si>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</si>
  <si>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</si>
  <si>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</si>
  <si>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</si>
  <si>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</si>
  <si>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</si>
  <si>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</si>
  <si>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</si>
  <si>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</si>
  <si>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</si>
  <si>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</si>
  <si>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</si>
  <si>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</si>
  <si>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</si>
  <si>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</si>
  <si>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</si>
  <si>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</si>
  <si>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</si>
  <si>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</si>
  <si>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</si>
  <si>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</si>
  <si>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</si>
  <si>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</si>
  <si>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</si>
  <si>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</si>
  <si>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</si>
  <si>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</si>
  <si>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</si>
  <si>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</si>
  <si>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</si>
  <si>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</si>
  <si>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</si>
  <si>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</si>
  <si>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</si>
  <si>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</si>
  <si>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</si>
  <si>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</si>
  <si>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</si>
  <si>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</si>
  <si>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</si>
  <si>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</si>
  <si>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</si>
  <si>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</si>
  <si>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</si>
  <si>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</si>
  <si>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</si>
  <si>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</si>
  <si>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</si>
  <si>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</si>
  <si>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</si>
  <si>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</si>
  <si>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</si>
  <si>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</si>
  <si>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</si>
  <si>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</si>
  <si>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</si>
  <si>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</si>
  <si>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</si>
  <si>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</si>
  <si>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</si>
  <si>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</si>
  <si>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</si>
  <si>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</si>
  <si>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</si>
  <si>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</si>
  <si>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</si>
  <si>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</si>
  <si>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</si>
  <si>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</si>
  <si>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</si>
  <si>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</si>
  <si>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</si>
  <si>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</si>
  <si>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</si>
  <si>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</si>
  <si>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</si>
  <si>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</si>
  <si>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</si>
  <si>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</si>
  <si>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</si>
  <si>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</si>
  <si>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</si>
  <si>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</si>
  <si>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</si>
  <si>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</si>
  <si>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</si>
  <si>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</si>
  <si>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</si>
  <si>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</si>
  <si>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</si>
  <si>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</si>
  <si>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</si>
  <si>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</si>
  <si>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</si>
  <si>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</si>
  <si>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</si>
  <si>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</si>
  <si>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</si>
  <si>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</si>
  <si>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</si>
  <si>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</si>
  <si>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</si>
  <si>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</si>
  <si>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</si>
  <si>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</si>
  <si>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</si>
  <si>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</si>
  <si>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</si>
  <si>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</si>
  <si>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</si>
  <si>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</si>
  <si>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</si>
  <si>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</si>
  <si>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</si>
  <si>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</si>
  <si>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</si>
  <si>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</si>
  <si>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</si>
  <si>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</si>
  <si>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</si>
  <si>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</si>
  <si>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</si>
  <si>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</si>
  <si>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</si>
  <si>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</si>
  <si>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</si>
  <si>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</si>
  <si>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</si>
  <si>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</si>
  <si>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</si>
  <si>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</si>
  <si>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</si>
  <si>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</si>
  <si>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</si>
  <si>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</si>
  <si>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</si>
  <si>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</si>
  <si>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</si>
  <si>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</si>
  <si>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</si>
  <si>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</si>
  <si>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</si>
  <si>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</si>
  <si>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</si>
  <si>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</si>
  <si>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</si>
  <si>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</si>
  <si>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</si>
  <si>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</si>
  <si>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</si>
  <si>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</si>
  <si>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</si>
  <si>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</si>
  <si>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</si>
  <si>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</si>
  <si>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</si>
  <si>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</si>
  <si>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</si>
  <si>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</si>
  <si>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</si>
  <si>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</si>
  <si>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</si>
  <si>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</si>
  <si>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</si>
  <si>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</si>
  <si>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</si>
  <si>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</si>
  <si>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</si>
  <si>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</si>
  <si>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</si>
  <si>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</si>
  <si>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</si>
  <si>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</si>
  <si>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</si>
  <si>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</si>
  <si>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</si>
  <si>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</si>
  <si>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</si>
  <si>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</si>
  <si>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</si>
  <si>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</si>
  <si>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</si>
  <si>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</si>
  <si>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</si>
  <si>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</si>
  <si>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</si>
  <si>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</si>
  <si>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</si>
  <si>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</si>
  <si>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</si>
  <si>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</si>
  <si>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</si>
  <si>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</si>
  <si>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</si>
  <si>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</si>
  <si>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</si>
  <si>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</si>
  <si>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</si>
  <si>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</si>
  <si>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</si>
  <si>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</si>
  <si>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</si>
  <si>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</si>
  <si>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</si>
  <si>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</si>
  <si>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</si>
  <si>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</si>
  <si>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</si>
  <si>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</si>
  <si>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</si>
  <si>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</si>
  <si>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</si>
  <si>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</si>
  <si>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</si>
  <si>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</si>
  <si>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</si>
  <si>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</si>
  <si>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</si>
  <si>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</si>
  <si>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</si>
  <si>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</si>
  <si>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</si>
  <si>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</si>
  <si>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</si>
  <si>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</si>
  <si>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</si>
  <si>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</si>
  <si>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</si>
  <si>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</si>
  <si>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</si>
  <si>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</si>
  <si>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</si>
  <si>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</si>
  <si>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</si>
  <si>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</si>
  <si>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</si>
  <si>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</si>
  <si>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</si>
  <si>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</si>
  <si>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</si>
  <si>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</si>
  <si>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</si>
  <si>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</si>
  <si>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</si>
  <si>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</si>
  <si>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</si>
  <si>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</si>
  <si>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</si>
  <si>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</si>
  <si>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</si>
  <si>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</si>
  <si>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</si>
  <si>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</si>
  <si>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</si>
  <si>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</si>
  <si>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</si>
  <si>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</si>
  <si>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</si>
  <si>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</si>
  <si>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</si>
  <si>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</si>
  <si>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</si>
  <si>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</si>
  <si>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</si>
  <si>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</si>
  <si>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</si>
  <si>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</si>
  <si>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</si>
  <si>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</si>
  <si>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</si>
  <si>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</si>
  <si>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</si>
  <si>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</si>
  <si>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</si>
  <si>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</si>
  <si>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</si>
  <si>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</si>
  <si>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</si>
  <si>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</si>
  <si>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</si>
  <si>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</si>
  <si>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</si>
  <si>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</si>
  <si>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</si>
  <si>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</si>
  <si>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</si>
  <si>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</si>
  <si>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</si>
  <si>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</si>
  <si>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</si>
  <si>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</si>
  <si>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</si>
  <si>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</si>
  <si>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</si>
  <si>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</si>
  <si>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</si>
  <si>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</si>
  <si>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</si>
  <si>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</si>
  <si>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</si>
  <si>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</si>
  <si>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</si>
  <si>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</si>
  <si>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</si>
  <si>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</si>
  <si>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</si>
  <si>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</si>
  <si>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</si>
  <si>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</si>
  <si>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</si>
  <si>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</si>
  <si>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</si>
  <si>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</si>
  <si>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</si>
  <si>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</si>
  <si>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</si>
  <si>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</si>
  <si>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</si>
  <si>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</si>
  <si>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</si>
  <si>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</si>
  <si>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</si>
  <si>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</si>
  <si>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</si>
  <si>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</si>
  <si>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</si>
  <si>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</si>
  <si>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</si>
  <si>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</si>
  <si>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</si>
  <si>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</si>
  <si>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</si>
  <si>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</si>
  <si>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</si>
  <si>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</si>
  <si>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</si>
  <si>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</si>
  <si>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</si>
  <si>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</si>
  <si>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</si>
  <si>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</si>
  <si>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</si>
  <si>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</si>
  <si>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</si>
  <si>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</si>
  <si>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</si>
  <si>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</si>
  <si>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</si>
  <si>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</si>
  <si>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</si>
  <si>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</si>
  <si>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</si>
  <si>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</si>
  <si>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</si>
  <si>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</si>
  <si>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</si>
  <si>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</si>
  <si>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</si>
  <si>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</si>
  <si>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</si>
  <si>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</si>
  <si>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</si>
  <si>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</si>
  <si>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</si>
  <si>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</si>
  <si>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</si>
  <si>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</si>
  <si>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</si>
  <si>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</si>
  <si>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</si>
  <si>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</si>
  <si>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</si>
  <si>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</si>
  <si>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</si>
  <si>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</si>
  <si>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</si>
  <si>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</si>
  <si>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</si>
  <si>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</si>
  <si>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</si>
  <si>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</si>
  <si>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</si>
  <si>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</si>
  <si>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</si>
  <si>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</si>
  <si>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</si>
  <si>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</si>
  <si>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</si>
  <si>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</si>
  <si>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</si>
  <si>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</si>
  <si>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</si>
  <si>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</si>
  <si>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</si>
  <si>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</si>
  <si>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</si>
  <si>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</si>
  <si>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</si>
  <si>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</si>
  <si>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</si>
  <si>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</si>
  <si>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</si>
  <si>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</si>
  <si>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</si>
  <si>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</si>
  <si>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</si>
  <si>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</si>
  <si>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</si>
  <si>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</si>
  <si>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</si>
  <si>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</si>
  <si>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</si>
  <si>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</si>
  <si>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</si>
  <si>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</si>
  <si>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</si>
  <si>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</si>
  <si>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</si>
  <si>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</si>
  <si>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</si>
  <si>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</si>
  <si>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</si>
  <si>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</si>
  <si>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</si>
  <si>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</si>
  <si>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</si>
  <si>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</si>
  <si>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</si>
  <si>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</si>
  <si>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</si>
  <si>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</si>
  <si>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</si>
  <si>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</si>
  <si>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</si>
  <si>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</si>
  <si>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</si>
  <si>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</si>
  <si>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</si>
  <si>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</si>
  <si>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</si>
  <si>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</si>
  <si>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</si>
  <si>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</si>
  <si>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</si>
  <si>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</si>
  <si>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</si>
  <si>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</si>
  <si>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</si>
  <si>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</si>
  <si>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</si>
  <si>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</si>
  <si>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</si>
  <si>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</si>
  <si>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</si>
  <si>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</si>
  <si>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</si>
  <si>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</si>
  <si>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</si>
  <si>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</si>
  <si>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</si>
  <si>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</si>
  <si>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</si>
  <si>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</si>
  <si>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</si>
  <si>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</si>
  <si>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</si>
  <si>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</si>
  <si>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</si>
  <si>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</si>
  <si>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</si>
  <si>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</si>
  <si>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</si>
  <si>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</si>
  <si>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</si>
  <si>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</si>
  <si>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</si>
  <si>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</si>
  <si>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</si>
  <si>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</si>
  <si>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</si>
  <si>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</si>
  <si>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</si>
  <si>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</si>
  <si>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</si>
  <si>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</si>
  <si>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</si>
  <si>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</si>
  <si>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</si>
  <si>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</si>
  <si>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</si>
  <si>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</si>
  <si>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</si>
  <si>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</si>
  <si>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</si>
  <si>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</si>
  <si>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</si>
  <si>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</si>
  <si>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</si>
  <si>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</si>
  <si>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</si>
  <si>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</si>
  <si>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</si>
  <si>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</si>
  <si>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</si>
  <si>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</si>
  <si>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</si>
  <si>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</si>
  <si>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</si>
  <si>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</si>
  <si>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</si>
  <si>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</si>
  <si>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</si>
  <si>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</si>
  <si>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</si>
  <si>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</si>
  <si>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</si>
  <si>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</si>
  <si>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</si>
  <si>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</si>
  <si>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</si>
  <si>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</si>
  <si>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</si>
  <si>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</si>
  <si>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</si>
  <si>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</si>
  <si>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</si>
  <si>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</si>
  <si>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</si>
  <si>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</si>
  <si>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</si>
  <si>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</si>
  <si>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</si>
  <si>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</si>
  <si>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</si>
  <si>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</si>
  <si>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</si>
  <si>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</si>
  <si>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</si>
  <si>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</si>
  <si>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</si>
  <si>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</si>
  <si>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</si>
  <si>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</si>
  <si>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</si>
  <si>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</si>
  <si>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</si>
  <si>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</si>
  <si>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</si>
  <si>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</si>
  <si>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</si>
  <si>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</si>
  <si>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</si>
  <si>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</si>
  <si>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</si>
  <si>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</si>
  <si>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</si>
  <si>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</si>
  <si>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</si>
  <si>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</si>
  <si>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</si>
  <si>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</si>
  <si>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</si>
  <si>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</si>
  <si>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</si>
  <si>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</si>
  <si>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</si>
  <si>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</si>
  <si>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</si>
  <si>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</si>
  <si>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</si>
  <si>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</si>
  <si>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</si>
  <si>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</si>
  <si>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</si>
  <si>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</si>
  <si>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</si>
  <si>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</si>
  <si>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</si>
  <si>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</si>
  <si>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</si>
  <si>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</si>
  <si>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</si>
  <si>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</si>
  <si>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</si>
  <si>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</si>
  <si>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</si>
  <si>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</si>
  <si>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</si>
  <si>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</si>
  <si>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</si>
  <si>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</si>
  <si>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</si>
  <si>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</si>
  <si>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</si>
  <si>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</si>
  <si>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</si>
  <si>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</si>
  <si>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</si>
  <si>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</si>
  <si>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</si>
  <si>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</si>
  <si>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</si>
  <si>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</si>
  <si>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</si>
  <si>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</si>
  <si>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</si>
  <si>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</si>
  <si>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</si>
  <si>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</si>
  <si>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</si>
  <si>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</si>
  <si>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</si>
  <si>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</si>
  <si>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</si>
  <si>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</si>
  <si>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</si>
  <si>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</si>
  <si>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</si>
  <si>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</si>
  <si>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</si>
  <si>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</si>
  <si>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</si>
  <si>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</si>
  <si>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</si>
  <si>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</si>
  <si>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</si>
  <si>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</si>
  <si>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</si>
  <si>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</si>
  <si>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</si>
  <si>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</si>
  <si>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</si>
  <si>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</si>
  <si>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</si>
  <si>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</si>
  <si>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</si>
  <si>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</si>
  <si>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</si>
  <si>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</si>
  <si>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</si>
  <si>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</si>
  <si>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</si>
  <si>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</si>
  <si>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</si>
  <si>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</si>
  <si>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</si>
  <si>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</si>
  <si>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</si>
  <si>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</si>
  <si>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</si>
  <si>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</si>
  <si>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</si>
  <si>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</si>
  <si>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</si>
  <si>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</si>
  <si>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</si>
  <si>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</si>
  <si>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</si>
  <si>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</si>
  <si>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</si>
  <si>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</si>
  <si>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</si>
  <si>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</si>
  <si>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</si>
  <si>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</si>
  <si>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</si>
  <si>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</si>
  <si>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</si>
  <si>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</si>
  <si>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</si>
  <si>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</si>
  <si>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</si>
  <si>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</si>
  <si>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</si>
  <si>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</si>
  <si>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</si>
  <si>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</si>
  <si>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</si>
  <si>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</si>
  <si>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</si>
  <si>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</si>
  <si>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</si>
  <si>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</si>
  <si>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</si>
  <si>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</si>
  <si>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</si>
  <si>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</si>
  <si>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</si>
  <si>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</si>
  <si>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</si>
  <si>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</si>
  <si>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</si>
  <si>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</si>
  <si>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</si>
  <si>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</si>
  <si>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</si>
  <si>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</si>
  <si>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</si>
  <si>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</si>
  <si>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</si>
  <si>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</si>
  <si>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</si>
  <si>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</si>
  <si>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</si>
  <si>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</si>
  <si>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</si>
  <si>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</si>
  <si>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</si>
  <si>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</si>
  <si>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</si>
  <si>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</si>
  <si>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</si>
  <si>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</si>
  <si>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</si>
  <si>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</si>
  <si>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</si>
  <si>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</si>
  <si>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</si>
  <si>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</si>
  <si>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</si>
  <si>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</si>
  <si>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</si>
  <si>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</si>
  <si>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</si>
  <si>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</si>
  <si>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</si>
  <si>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</si>
  <si>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</si>
  <si>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</si>
  <si>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</si>
  <si>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</si>
  <si>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</si>
  <si>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</si>
  <si>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</si>
  <si>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</si>
  <si>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</si>
  <si>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</si>
  <si>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</si>
  <si>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</si>
  <si>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</si>
  <si>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</si>
  <si>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</si>
  <si>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</si>
  <si>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</si>
  <si>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</si>
  <si>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</si>
  <si>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</si>
  <si>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</si>
  <si>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</si>
  <si>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</si>
  <si>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</si>
  <si>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</si>
  <si>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</si>
  <si>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</si>
  <si>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</si>
  <si>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</si>
  <si>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</si>
  <si>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</si>
  <si>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</si>
  <si>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</si>
  <si>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</si>
  <si>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</si>
  <si>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</si>
  <si>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</si>
  <si>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</si>
  <si>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</si>
  <si>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</si>
  <si>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</si>
  <si>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</si>
  <si>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</si>
  <si>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</si>
  <si>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</si>
  <si>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</si>
  <si>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</si>
  <si>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</si>
  <si>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</si>
  <si>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</si>
  <si>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</si>
  <si>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</si>
  <si>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</si>
  <si>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</si>
  <si>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</si>
  <si>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</si>
  <si>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</si>
  <si>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</si>
  <si>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</si>
  <si>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</si>
  <si>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</si>
  <si>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</si>
  <si>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</si>
  <si>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</si>
  <si>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</si>
  <si>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</si>
  <si>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</si>
  <si>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</si>
  <si>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</si>
  <si>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</si>
  <si>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</si>
  <si>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</si>
  <si>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</si>
  <si>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</si>
  <si>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</si>
  <si>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</si>
  <si>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</si>
  <si>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</si>
  <si>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</si>
  <si>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</si>
  <si>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</si>
  <si>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</si>
  <si>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</si>
  <si>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</si>
  <si>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</si>
  <si>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</si>
  <si>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</si>
  <si>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</si>
  <si>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</si>
  <si>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</si>
  <si>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</si>
  <si>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</si>
  <si>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</si>
  <si>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</si>
  <si>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</si>
  <si>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</si>
  <si>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</si>
  <si>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</si>
  <si>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</si>
  <si>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</si>
  <si>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</si>
  <si>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</si>
  <si>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</si>
  <si>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</si>
  <si>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</si>
  <si>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</si>
  <si>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</si>
  <si>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</si>
  <si>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</si>
  <si>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</si>
  <si>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</si>
  <si>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</si>
  <si>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</si>
  <si>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</si>
  <si>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</si>
  <si>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</si>
  <si>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</si>
  <si>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</si>
  <si>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</si>
  <si>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</si>
  <si>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</si>
  <si>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</si>
  <si>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</si>
  <si>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</si>
  <si>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</si>
  <si>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</si>
  <si>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</si>
  <si>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</si>
  <si>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</si>
  <si>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</si>
  <si>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</si>
  <si>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</si>
  <si>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</si>
  <si>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</si>
  <si>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</si>
  <si>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</si>
  <si>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</si>
  <si>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</si>
  <si>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</si>
  <si>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</si>
  <si>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</si>
  <si>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</si>
  <si>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</si>
  <si>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</si>
  <si>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</si>
  <si>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</si>
  <si>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</si>
  <si>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</si>
  <si>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</si>
  <si>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</si>
  <si>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</si>
  <si>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</si>
  <si>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</si>
  <si>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</si>
  <si>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</si>
  <si>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</si>
  <si>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</si>
  <si>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</si>
  <si>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</si>
  <si>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</si>
  <si>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</si>
  <si>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</si>
  <si>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</si>
  <si>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</si>
  <si>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</si>
  <si>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</si>
  <si>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</si>
  <si>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</si>
  <si>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</si>
  <si>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</si>
  <si>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</si>
  <si>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</si>
  <si>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</si>
  <si>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</si>
  <si>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</si>
  <si>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</si>
  <si>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</si>
  <si>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</si>
  <si>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</si>
  <si>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</si>
  <si>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</si>
  <si>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</si>
  <si>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</si>
  <si>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</si>
  <si>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</si>
  <si>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</si>
  <si>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</si>
  <si>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</si>
  <si>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</si>
  <si>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</si>
  <si>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</si>
  <si>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</si>
  <si>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</si>
  <si>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</si>
  <si>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</si>
  <si>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</si>
  <si>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</si>
  <si>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</si>
  <si>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</si>
  <si>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</si>
  <si>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</si>
  <si>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</si>
  <si>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</si>
  <si>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</si>
  <si>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</si>
  <si>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</si>
  <si>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</si>
  <si>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</si>
  <si>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</si>
  <si>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</si>
  <si>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</si>
  <si>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</si>
  <si>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</si>
  <si>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</si>
  <si>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</si>
  <si>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</si>
  <si>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</si>
  <si>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</si>
  <si>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</si>
  <si>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</si>
  <si>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</si>
  <si>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</si>
  <si>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</si>
  <si>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</si>
  <si>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</si>
  <si>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</si>
  <si>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</si>
  <si>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</si>
  <si>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</si>
  <si>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</si>
  <si>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</si>
  <si>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</si>
  <si>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</si>
  <si>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</si>
  <si>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</si>
  <si>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</si>
  <si>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</si>
  <si>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</si>
  <si>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</si>
  <si>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</si>
  <si>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</si>
  <si>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</si>
  <si>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</si>
  <si>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</si>
  <si>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</si>
  <si>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</si>
  <si>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</si>
  <si>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</si>
  <si>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</si>
  <si>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</si>
  <si>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</si>
  <si>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</si>
  <si>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</si>
  <si>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</si>
  <si>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</si>
  <si>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</si>
  <si>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</si>
  <si>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</si>
  <si>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</si>
  <si>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</si>
  <si>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</si>
  <si>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</si>
  <si>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</si>
  <si>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</si>
  <si>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</si>
  <si>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</si>
  <si>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</si>
  <si>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</si>
  <si>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</si>
  <si>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</si>
  <si>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</si>
  <si>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</si>
  <si>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</si>
  <si>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</si>
  <si>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</si>
  <si>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</si>
  <si>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</si>
  <si>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</si>
  <si>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</si>
  <si>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</si>
  <si>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</si>
  <si>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</si>
  <si>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</si>
  <si>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</si>
  <si>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</si>
  <si>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</si>
  <si>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</si>
  <si>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</si>
  <si>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</si>
  <si>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</si>
  <si>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</si>
  <si>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</si>
  <si>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</si>
  <si>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</si>
  <si>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</si>
  <si>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</si>
  <si>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</si>
  <si>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</si>
  <si>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</si>
  <si>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</si>
  <si>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</si>
  <si>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</si>
  <si>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</si>
  <si>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</si>
  <si>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</si>
  <si>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</si>
  <si>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</si>
  <si>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</si>
  <si>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</si>
  <si>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</si>
  <si>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</si>
  <si>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</si>
  <si>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</si>
  <si>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</si>
  <si>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</si>
  <si>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</si>
  <si>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</si>
  <si>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</si>
  <si>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</si>
  <si>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</si>
  <si>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</si>
  <si>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</si>
  <si>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</si>
  <si>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</si>
  <si>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</si>
  <si>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</si>
  <si>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</si>
  <si>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</si>
  <si>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</si>
  <si>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</si>
  <si>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</si>
  <si>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</si>
  <si>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</si>
  <si>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</si>
  <si>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</si>
  <si>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</si>
  <si>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</si>
  <si>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</si>
  <si>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</si>
  <si>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</si>
  <si>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</si>
  <si>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</si>
  <si>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</si>
  <si>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</si>
  <si>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</si>
  <si>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</si>
  <si>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</si>
  <si>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</si>
  <si>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</si>
  <si>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</si>
  <si>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</si>
  <si>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</si>
  <si>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</si>
  <si>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</si>
  <si>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</si>
  <si>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</si>
  <si>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</si>
  <si>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</si>
  <si>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</si>
  <si>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</si>
  <si>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</si>
  <si>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</si>
  <si>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</si>
  <si>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</si>
  <si>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</si>
  <si>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</si>
  <si>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</si>
  <si>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</si>
  <si>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</si>
  <si>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</si>
  <si>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</si>
  <si>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</si>
  <si>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</si>
  <si>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</si>
  <si>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</si>
  <si>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</si>
  <si>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</si>
  <si>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</si>
  <si>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</si>
  <si>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</si>
  <si>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</si>
  <si>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</si>
  <si>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</si>
  <si>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</si>
  <si>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</si>
  <si>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</si>
  <si>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</si>
  <si>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</si>
  <si>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</si>
  <si>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</si>
  <si>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</si>
  <si>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</si>
  <si>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</si>
  <si>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</si>
  <si>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</si>
  <si>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</si>
  <si>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</si>
  <si>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</si>
  <si>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</si>
  <si>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</si>
  <si>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</si>
  <si>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</si>
  <si>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</si>
  <si>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</si>
  <si>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</si>
  <si>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</si>
  <si>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</si>
  <si>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</si>
  <si>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</si>
  <si>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</si>
  <si>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</si>
  <si>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</si>
  <si>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</si>
  <si>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</si>
  <si>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</si>
  <si>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</si>
  <si>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</si>
  <si>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</si>
  <si>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</si>
  <si>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</si>
  <si>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</si>
  <si>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</si>
  <si>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</si>
  <si>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</si>
  <si>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</si>
  <si>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</si>
  <si>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</si>
  <si>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</si>
  <si>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</si>
  <si>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</si>
  <si>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</si>
  <si>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</si>
  <si>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</si>
  <si>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</si>
  <si>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</si>
  <si>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</si>
  <si>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</si>
  <si>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</si>
  <si>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</si>
  <si>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</si>
  <si>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</si>
  <si>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</si>
  <si>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</si>
  <si>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</si>
  <si>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</si>
  <si>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</si>
  <si>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</si>
  <si>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</si>
  <si>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</si>
  <si>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</si>
  <si>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</si>
  <si>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</si>
  <si>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</si>
  <si>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</si>
  <si>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</si>
  <si>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</si>
  <si>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</si>
  <si>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</si>
  <si>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</si>
  <si>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</si>
  <si>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</si>
  <si>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</si>
  <si>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</si>
  <si>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</si>
  <si>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</si>
  <si>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</si>
  <si>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</si>
  <si>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</si>
  <si>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</si>
  <si>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</si>
  <si>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</si>
  <si>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</si>
  <si>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</si>
  <si>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</si>
  <si>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</si>
  <si>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</si>
  <si>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</si>
  <si>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</si>
  <si>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</si>
  <si>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</si>
  <si>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</si>
  <si>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</si>
  <si>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</si>
  <si>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</si>
  <si>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</si>
  <si>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</si>
  <si>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</si>
  <si>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</si>
  <si>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</si>
  <si>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</si>
  <si>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</si>
  <si>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</si>
  <si>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</si>
  <si>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</si>
  <si>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</si>
  <si>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</si>
  <si>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</si>
  <si>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</si>
  <si>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</si>
  <si>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</si>
  <si>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</si>
  <si>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</si>
  <si>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</si>
  <si>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</si>
  <si>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</si>
  <si>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</si>
  <si>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</si>
  <si>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</si>
  <si>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</si>
  <si>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</si>
  <si>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</si>
  <si>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</si>
  <si>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</si>
  <si>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</si>
  <si>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</si>
  <si>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</si>
  <si>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</si>
  <si>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</si>
  <si>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</si>
  <si>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</si>
  <si>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</si>
  <si>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</si>
  <si>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</si>
  <si>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</si>
  <si>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</si>
  <si>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</si>
  <si>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</si>
  <si>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</si>
  <si>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</si>
  <si>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</si>
  <si>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</si>
  <si>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</si>
  <si>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</si>
  <si>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</si>
  <si>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</si>
  <si>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</si>
  <si>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</si>
  <si>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</si>
  <si>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</si>
  <si>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</si>
  <si>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</si>
  <si>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</si>
  <si>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</si>
  <si>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</si>
  <si>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</si>
  <si>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</si>
  <si>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</si>
  <si>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</si>
  <si>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</si>
  <si>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</si>
  <si>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</si>
  <si>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</si>
  <si>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</si>
  <si>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</si>
  <si>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</si>
  <si>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</si>
  <si>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</si>
  <si>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</si>
  <si>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</si>
  <si>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</si>
  <si>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</si>
  <si>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</si>
  <si>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</si>
  <si>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</si>
  <si>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</si>
  <si>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</si>
  <si>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</si>
  <si>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</si>
  <si>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</si>
  <si>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</si>
  <si>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</si>
  <si>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</si>
  <si>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</si>
  <si>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</si>
  <si>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</si>
  <si>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</si>
  <si>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</si>
  <si>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</si>
  <si>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</si>
  <si>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</si>
  <si>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</si>
  <si>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</si>
  <si>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</si>
  <si>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</si>
  <si>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</si>
  <si>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</si>
  <si>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</si>
  <si>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</si>
  <si>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</si>
  <si>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</si>
  <si>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</si>
  <si>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</si>
  <si>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</si>
  <si>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</si>
  <si>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</si>
  <si>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</si>
  <si>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</si>
  <si>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</si>
  <si>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</si>
  <si>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</si>
  <si>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</si>
  <si>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</si>
  <si>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</si>
  <si>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</si>
  <si>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</si>
  <si>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</si>
  <si>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</si>
  <si>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</si>
  <si>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</si>
  <si>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</si>
  <si>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</si>
  <si>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</si>
  <si>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</si>
  <si>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</si>
  <si>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</si>
  <si>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</si>
  <si>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</si>
  <si>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</si>
  <si>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</si>
  <si>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</si>
  <si>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</si>
  <si>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</si>
  <si>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</si>
  <si>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</si>
  <si>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</si>
  <si>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</si>
  <si>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</si>
  <si>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</si>
  <si>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</si>
  <si>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</si>
  <si>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</si>
  <si>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</si>
  <si>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</si>
  <si>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</si>
  <si>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</si>
  <si>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</si>
  <si>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</si>
  <si>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</si>
  <si>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</si>
  <si>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</si>
  <si>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</si>
  <si>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</si>
  <si>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</si>
  <si>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</si>
  <si>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</si>
  <si>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</si>
  <si>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</si>
  <si>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</si>
  <si>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</si>
  <si>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</si>
  <si>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</si>
  <si>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</si>
  <si>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</si>
  <si>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</si>
  <si>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</si>
  <si>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</si>
  <si>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</si>
  <si>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</si>
  <si>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</si>
  <si>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</si>
  <si>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</si>
  <si>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</si>
  <si>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</si>
  <si>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</si>
  <si>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</si>
  <si>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</si>
  <si>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</si>
  <si>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</si>
  <si>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</si>
  <si>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</si>
  <si>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</si>
  <si>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</si>
  <si>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</si>
  <si>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</si>
  <si>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</si>
  <si>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</si>
  <si>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</si>
  <si>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</si>
  <si>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</si>
  <si>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</si>
  <si>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</si>
  <si>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</si>
  <si>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</si>
  <si>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</si>
  <si>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</si>
  <si>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</si>
  <si>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</si>
  <si>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</si>
  <si>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</si>
  <si>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</si>
  <si>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</si>
  <si>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</si>
  <si>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</si>
  <si>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</si>
  <si>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</si>
  <si>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</si>
  <si>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</si>
  <si>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</si>
  <si>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</si>
  <si>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</si>
  <si>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</si>
  <si>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</si>
  <si>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</si>
  <si>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</si>
  <si>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</si>
  <si>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</si>
  <si>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</si>
  <si>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</si>
  <si>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</si>
  <si>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</si>
  <si>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</si>
  <si>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</si>
  <si>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</si>
  <si>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</si>
  <si>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</si>
  <si>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</si>
  <si>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</si>
  <si>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</si>
  <si>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</si>
  <si>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</si>
  <si>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</si>
  <si>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</si>
  <si>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</si>
  <si>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</si>
  <si>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</si>
  <si>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</si>
  <si>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</si>
  <si>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</si>
  <si>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</si>
  <si>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</si>
  <si>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</si>
  <si>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</si>
  <si>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</si>
  <si>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</si>
  <si>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</si>
  <si>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</si>
  <si>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</si>
  <si>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</si>
  <si>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</si>
  <si>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</si>
  <si>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</si>
  <si>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</si>
  <si>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</si>
  <si>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</si>
  <si>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</si>
  <si>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</si>
  <si>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</si>
  <si>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</si>
  <si>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</si>
  <si>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</si>
  <si>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</si>
  <si>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</si>
  <si>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</si>
  <si>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</si>
  <si>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</si>
  <si>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</si>
  <si>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</si>
  <si>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</si>
  <si>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</si>
  <si>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</si>
  <si>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</si>
  <si>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</si>
  <si>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</si>
  <si>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</si>
  <si>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</si>
  <si>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</si>
  <si>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</si>
  <si>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</si>
  <si>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</si>
  <si>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</si>
  <si>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</si>
  <si>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</si>
  <si>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</si>
  <si>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</si>
  <si>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</si>
  <si>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</si>
  <si>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</si>
  <si>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</si>
  <si>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</si>
  <si>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</si>
  <si>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</si>
  <si>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</si>
  <si>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</si>
  <si>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</si>
  <si>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</si>
  <si>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</si>
  <si>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</si>
  <si>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</si>
  <si>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</si>
  <si>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</si>
  <si>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</si>
  <si>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</si>
  <si>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</si>
  <si>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</si>
  <si>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</si>
  <si>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</si>
  <si>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</si>
  <si>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</si>
  <si>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</si>
  <si>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</si>
  <si>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</si>
  <si>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</si>
  <si>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</si>
  <si>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</si>
  <si>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</si>
  <si>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</si>
  <si>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</si>
  <si>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</si>
  <si>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</si>
  <si>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</si>
  <si>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</si>
  <si>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</si>
  <si>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</si>
  <si>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</si>
  <si>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</si>
  <si>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</si>
  <si>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</si>
  <si>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</si>
  <si>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</si>
  <si>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</si>
  <si>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</si>
  <si>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</si>
  <si>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</si>
  <si>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</si>
  <si>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</si>
  <si>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</si>
  <si>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</si>
  <si>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</si>
  <si>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</si>
  <si>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</si>
  <si>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</si>
  <si>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</si>
  <si>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</si>
  <si>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</si>
  <si>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</si>
  <si>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</si>
  <si>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</si>
  <si>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</si>
  <si>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</si>
  <si>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</si>
  <si>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</si>
  <si>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</si>
  <si>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</si>
  <si>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</si>
  <si>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</si>
  <si>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</si>
  <si>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</si>
  <si>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</si>
  <si>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</si>
  <si>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</si>
  <si>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</si>
  <si>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</si>
  <si>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</si>
  <si>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</si>
  <si>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</si>
  <si>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</si>
  <si>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</si>
  <si>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</si>
  <si>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</si>
  <si>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</si>
  <si>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</si>
  <si>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</si>
  <si>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</si>
  <si>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</si>
  <si>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</si>
  <si>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</si>
  <si>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</si>
  <si>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</si>
  <si>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</si>
  <si>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</si>
  <si>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</si>
  <si>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</si>
  <si>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</si>
  <si>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</si>
  <si>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</si>
  <si>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</si>
  <si>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</si>
  <si>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</si>
  <si>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</si>
  <si>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</si>
  <si>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</si>
  <si>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</si>
  <si>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</si>
  <si>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</si>
  <si>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</si>
  <si>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</si>
  <si>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</si>
  <si>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</si>
  <si>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</si>
  <si>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</si>
  <si>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</si>
  <si>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</si>
  <si>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</si>
  <si>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</si>
  <si>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</si>
  <si>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</si>
  <si>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</si>
  <si>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</si>
  <si>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</si>
  <si>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</si>
  <si>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</si>
  <si>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</si>
  <si>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</si>
  <si>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</si>
  <si>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</si>
  <si>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</si>
  <si>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</si>
  <si>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</si>
  <si>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</si>
  <si>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</si>
  <si>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</si>
  <si>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</si>
  <si>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</si>
  <si>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</si>
  <si>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</si>
  <si>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</si>
  <si>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</si>
  <si>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</si>
  <si>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</si>
  <si>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</si>
  <si>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</si>
  <si>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</si>
  <si>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</si>
  <si>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</si>
  <si>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</si>
  <si>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</si>
  <si>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</si>
  <si>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</si>
  <si>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</si>
  <si>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</si>
  <si>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</si>
  <si>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</si>
  <si>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</si>
  <si>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</si>
  <si>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</si>
  <si>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</si>
  <si>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</si>
  <si>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</si>
  <si>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</si>
  <si>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</si>
  <si>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</si>
  <si>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</si>
  <si>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</si>
  <si>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</si>
  <si>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</si>
  <si>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</si>
  <si>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</si>
  <si>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</si>
  <si>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</si>
  <si>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</si>
  <si>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</si>
  <si>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</si>
  <si>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</si>
  <si>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</si>
  <si>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</si>
  <si>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</si>
  <si>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</si>
  <si>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</si>
  <si>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</si>
  <si>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</si>
  <si>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</si>
  <si>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</si>
  <si>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</si>
  <si>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</si>
  <si>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</si>
  <si>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</si>
  <si>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</si>
  <si>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</si>
  <si>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</si>
  <si>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</si>
  <si>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</si>
  <si>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</si>
  <si>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</si>
  <si>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</si>
  <si>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</si>
  <si>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</si>
  <si>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</si>
  <si>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</si>
  <si>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</si>
  <si>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</si>
  <si>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</si>
  <si>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</si>
  <si>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</si>
  <si>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</si>
  <si>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</si>
  <si>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</si>
  <si>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</si>
  <si>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</si>
  <si>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</si>
  <si>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</si>
  <si>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</si>
  <si>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</si>
  <si>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</si>
  <si>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</si>
  <si>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</si>
  <si>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</si>
  <si>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</si>
  <si>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</si>
  <si>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</si>
  <si>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</si>
  <si>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</si>
  <si>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</si>
  <si>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</si>
  <si>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</si>
  <si>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</si>
  <si>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</si>
  <si>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</si>
  <si>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</si>
  <si>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</si>
  <si>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</si>
  <si>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</si>
  <si>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</si>
  <si>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</si>
  <si>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</si>
  <si>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</si>
  <si>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</si>
  <si>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</si>
  <si>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</si>
  <si>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</si>
  <si>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</si>
  <si>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</si>
  <si>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</si>
  <si>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</si>
  <si>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</si>
  <si>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</si>
  <si>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</si>
  <si>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</si>
  <si>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</si>
  <si>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</si>
  <si>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</si>
  <si>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</si>
  <si>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</si>
  <si>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</si>
  <si>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</si>
  <si>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</si>
  <si>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</si>
  <si>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</si>
  <si>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</si>
  <si>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</si>
  <si>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</si>
  <si>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</si>
  <si>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</si>
  <si>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</si>
  <si>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</si>
  <si>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</si>
  <si>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</si>
  <si>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</si>
  <si>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</si>
  <si>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</si>
  <si>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</si>
  <si>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</si>
  <si>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</si>
  <si>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</si>
  <si>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</si>
  <si>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</si>
  <si>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</si>
  <si>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</si>
  <si>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</si>
  <si>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</si>
  <si>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</si>
  <si>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</si>
  <si>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</si>
  <si>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</si>
  <si>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</si>
  <si>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</si>
  <si>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</si>
  <si>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</si>
  <si>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</si>
  <si>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</si>
  <si>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</si>
  <si>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</si>
  <si>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</si>
  <si>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</si>
  <si>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</si>
  <si>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</si>
  <si>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</si>
  <si>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</si>
  <si>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</si>
  <si>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</si>
  <si>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</si>
  <si>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</si>
  <si>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</si>
  <si>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</si>
  <si>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</si>
  <si>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</si>
  <si>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</si>
  <si>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</si>
  <si>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</si>
  <si>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</si>
  <si>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</si>
  <si>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</si>
  <si>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</si>
  <si>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</si>
  <si>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</si>
  <si>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</si>
  <si>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</si>
  <si>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</si>
  <si>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</si>
  <si>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</si>
  <si>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</si>
  <si>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</si>
  <si>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</si>
  <si>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</si>
  <si>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</si>
  <si>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</si>
  <si>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</si>
  <si>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</si>
  <si>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</si>
  <si>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</si>
  <si>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</si>
  <si>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</si>
  <si>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</si>
  <si>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</si>
  <si>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</si>
  <si>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</si>
  <si>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</si>
  <si>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</si>
  <si>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</si>
  <si>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</si>
  <si>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</si>
  <si>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</si>
  <si>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</si>
  <si>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</si>
  <si>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</si>
  <si>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</si>
  <si>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</si>
  <si>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</si>
  <si>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</si>
  <si>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</si>
  <si>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</si>
  <si>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</si>
  <si>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</si>
  <si>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</si>
  <si>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</si>
  <si>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</si>
  <si>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</si>
  <si>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</si>
  <si>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</si>
  <si>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</si>
  <si>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</si>
  <si>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</si>
  <si>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</si>
  <si>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</si>
  <si>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</si>
  <si>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</si>
  <si>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</si>
  <si>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</si>
  <si>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</si>
  <si>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</si>
  <si>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</si>
  <si>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</si>
  <si>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</si>
  <si>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</si>
  <si>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</si>
  <si>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</si>
  <si>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</si>
  <si>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</si>
  <si>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</si>
  <si>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</si>
  <si>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</si>
  <si>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</si>
  <si>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</si>
  <si>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</si>
  <si>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</si>
  <si>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</si>
  <si>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</si>
  <si>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</si>
  <si>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</si>
  <si>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</si>
  <si>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</si>
  <si>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</si>
  <si>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</si>
  <si>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</si>
  <si>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</si>
  <si>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</si>
  <si>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</si>
  <si>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</si>
  <si>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</si>
  <si>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</si>
  <si>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</si>
  <si>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</si>
  <si>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</si>
  <si>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</si>
  <si>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</si>
  <si>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</si>
  <si>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</si>
  <si>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</si>
  <si>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</si>
  <si>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</si>
  <si>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</si>
  <si>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</si>
  <si>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</si>
  <si>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</si>
  <si>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</si>
  <si>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</si>
  <si>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</si>
  <si>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</si>
  <si>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</si>
  <si>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</si>
  <si>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</si>
  <si>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</si>
  <si>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</si>
  <si>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</si>
  <si>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</si>
  <si>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</si>
  <si>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</si>
  <si>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</si>
  <si>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</si>
  <si>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</si>
  <si>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</si>
  <si>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</si>
  <si>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</si>
  <si>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</si>
  <si>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</si>
  <si>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</si>
  <si>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</si>
  <si>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</si>
  <si>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</si>
  <si>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</si>
  <si>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</si>
  <si>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</si>
  <si>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</si>
  <si>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</si>
  <si>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</si>
  <si>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</si>
  <si>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</si>
  <si>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</si>
  <si>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</si>
  <si>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</si>
  <si>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</si>
  <si>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</si>
  <si>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</si>
  <si>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</si>
  <si>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</si>
  <si>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</si>
  <si>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</si>
  <si>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</si>
  <si>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</si>
  <si>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</si>
  <si>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</si>
  <si>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</si>
  <si>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</si>
  <si>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</si>
  <si>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</si>
  <si>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</si>
  <si>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</si>
  <si>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</si>
  <si>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</si>
  <si>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</si>
  <si>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</si>
  <si>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</si>
  <si>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</si>
  <si>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</si>
  <si>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</si>
  <si>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</si>
  <si>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</si>
  <si>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</si>
  <si>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</si>
  <si>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</si>
  <si>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</si>
  <si>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</si>
  <si>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</si>
  <si>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</si>
  <si>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</si>
  <si>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</si>
  <si>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</si>
  <si>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</si>
  <si>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</si>
  <si>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</si>
  <si>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</si>
  <si>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</si>
  <si>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</si>
  <si>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</si>
  <si>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</si>
  <si>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</si>
  <si>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</si>
  <si>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</si>
  <si>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</si>
  <si>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</si>
  <si>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</si>
  <si>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</si>
  <si>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</si>
  <si>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</si>
  <si>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</si>
  <si>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</si>
  <si>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</si>
  <si>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</si>
  <si>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</si>
  <si>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</si>
  <si>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</si>
  <si>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</si>
  <si>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</si>
  <si>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</si>
  <si>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</si>
  <si>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</si>
  <si>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</si>
  <si>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</si>
  <si>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</si>
  <si>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</si>
  <si>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</si>
  <si>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</si>
  <si>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</si>
  <si>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</si>
  <si>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</si>
  <si>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</si>
  <si>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</si>
  <si>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</si>
  <si>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</si>
  <si>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</si>
  <si>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</si>
  <si>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</si>
  <si>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</si>
  <si>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</si>
  <si>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</si>
  <si>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</si>
  <si>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</si>
  <si>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</si>
  <si>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</si>
  <si>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</si>
  <si>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</si>
  <si>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</si>
  <si>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</si>
  <si>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</si>
  <si>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</si>
  <si>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</si>
  <si>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</si>
  <si>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</si>
  <si>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</si>
  <si>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</si>
  <si>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</si>
  <si>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</si>
  <si>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</si>
  <si>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</si>
  <si>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</si>
  <si>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</si>
  <si>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</si>
  <si>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</si>
  <si>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</si>
  <si>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</si>
  <si>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</si>
  <si>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</si>
  <si>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</si>
  <si>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</si>
  <si>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</si>
  <si>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</si>
  <si>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</si>
  <si>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</si>
  <si>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</si>
  <si>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</si>
  <si>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</si>
  <si>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</si>
  <si>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</si>
  <si>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</si>
  <si>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</si>
  <si>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</si>
  <si>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</si>
  <si>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</si>
  <si>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</si>
  <si>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</si>
  <si>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</si>
  <si>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</si>
  <si>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</si>
  <si>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</si>
  <si>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</si>
  <si>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</si>
  <si>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</si>
  <si>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</si>
  <si>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</si>
  <si>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</si>
  <si>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</si>
  <si>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</si>
  <si>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</si>
  <si>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</si>
  <si>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</si>
  <si>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</si>
  <si>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</si>
  <si>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</si>
  <si>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</si>
  <si>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</si>
  <si>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</si>
  <si>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</si>
  <si>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</si>
  <si>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</si>
  <si>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</si>
  <si>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</si>
  <si>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</si>
  <si>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</si>
  <si>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</si>
  <si>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</si>
  <si>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</si>
  <si>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</si>
  <si>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</si>
  <si>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</si>
  <si>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</si>
  <si>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</si>
  <si>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</si>
  <si>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</si>
  <si>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</si>
  <si>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</si>
  <si>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</si>
  <si>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</si>
  <si>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</si>
  <si>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</si>
  <si>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</si>
  <si>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</si>
  <si>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</si>
  <si>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</si>
  <si>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</si>
  <si>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</si>
  <si>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</si>
  <si>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</si>
  <si>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</si>
  <si>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</si>
  <si>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</si>
  <si>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</si>
  <si>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</si>
  <si>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</si>
  <si>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</si>
  <si>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</si>
  <si>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</si>
  <si>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</si>
  <si>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</si>
  <si>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</si>
  <si>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</si>
  <si>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</si>
  <si>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</si>
  <si>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</si>
  <si>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</si>
  <si>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</si>
  <si>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</si>
  <si>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</si>
  <si>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</si>
  <si>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</si>
  <si>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</si>
  <si>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</si>
  <si>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</si>
  <si>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</si>
  <si>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</si>
  <si>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</si>
  <si>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</si>
  <si>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</si>
  <si>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</si>
  <si>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</si>
  <si>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</si>
  <si>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</si>
  <si>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</si>
  <si>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</si>
  <si>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</si>
  <si>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</si>
  <si>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</si>
  <si>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</si>
  <si>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</si>
  <si>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</si>
  <si>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</si>
  <si>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</si>
  <si>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</si>
  <si>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</si>
  <si>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</si>
  <si>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</si>
  <si>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</si>
  <si>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</si>
  <si>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</si>
  <si>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</si>
  <si>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</si>
  <si>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</si>
  <si>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</si>
  <si>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</si>
  <si>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</si>
  <si>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</si>
  <si>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</si>
  <si>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</si>
  <si>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</si>
  <si>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</si>
  <si>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</si>
  <si>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</si>
  <si>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</si>
  <si>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</si>
  <si>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</si>
  <si>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</si>
  <si>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</si>
  <si>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</si>
  <si>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</si>
  <si>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</si>
  <si>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</si>
  <si>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</si>
  <si>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</si>
  <si>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</si>
  <si>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</si>
  <si>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</si>
  <si>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</si>
  <si>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</si>
  <si>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</si>
  <si>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</si>
  <si>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</si>
  <si>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</si>
  <si>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</si>
  <si>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</si>
  <si>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</si>
  <si>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</si>
  <si>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</si>
  <si>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</si>
  <si>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</si>
  <si>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</si>
  <si>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</si>
  <si>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</si>
  <si>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</si>
  <si>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</si>
  <si>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</si>
  <si>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</si>
  <si>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</si>
  <si>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</si>
  <si>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</si>
  <si>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</si>
  <si>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</si>
  <si>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</si>
  <si>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</si>
  <si>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</si>
  <si>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</si>
  <si>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</si>
  <si>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</si>
  <si>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</si>
  <si>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</si>
  <si>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</si>
  <si>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</si>
  <si>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</si>
  <si>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</si>
  <si>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</si>
  <si>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</si>
  <si>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</si>
  <si>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</si>
  <si>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</si>
  <si>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</si>
  <si>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</si>
  <si>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</si>
  <si>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</si>
  <si>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</si>
  <si>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</si>
  <si>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</si>
  <si>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</si>
  <si>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</si>
  <si>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</si>
  <si>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</si>
  <si>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</si>
  <si>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</si>
  <si>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</si>
  <si>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</si>
  <si>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</si>
  <si>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</si>
  <si>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</si>
  <si>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</si>
  <si>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</si>
  <si>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</si>
  <si>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</si>
  <si>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</si>
  <si>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</si>
  <si>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</si>
  <si>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</si>
  <si>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</si>
  <si>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</si>
  <si>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</si>
  <si>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</si>
  <si>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</si>
  <si>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</si>
  <si>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</si>
  <si>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</si>
  <si>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</si>
  <si>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</si>
  <si>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</si>
  <si>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</si>
  <si>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</si>
  <si>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</si>
  <si>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</si>
  <si>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</si>
  <si>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</si>
  <si>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</si>
  <si>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</si>
  <si>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</si>
  <si>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</si>
  <si>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</si>
  <si>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</si>
  <si>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</si>
  <si>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</si>
  <si>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</si>
  <si>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</si>
  <si>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</si>
  <si>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</si>
  <si>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</si>
  <si>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</si>
  <si>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</si>
  <si>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</si>
  <si>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</si>
  <si>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</si>
  <si>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</si>
  <si>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</si>
  <si>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</si>
  <si>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</si>
  <si>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</si>
  <si>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</si>
  <si>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</si>
  <si>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</si>
  <si>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</si>
  <si>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</si>
  <si>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</si>
  <si>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</si>
  <si>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</si>
  <si>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</si>
  <si>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</si>
  <si>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</si>
  <si>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</si>
  <si>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</si>
  <si>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</si>
  <si>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</si>
  <si>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</si>
  <si>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</si>
  <si>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</si>
  <si>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</si>
  <si>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</si>
  <si>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</si>
  <si>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</si>
  <si>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</si>
  <si>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</si>
  <si>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</si>
  <si>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</si>
  <si>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</si>
  <si>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</si>
  <si>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</si>
  <si>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</si>
  <si>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</si>
  <si>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</si>
  <si>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</si>
  <si>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</si>
  <si>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</si>
  <si>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</si>
  <si>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</si>
  <si>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</si>
  <si>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</si>
  <si>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</si>
  <si>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</si>
  <si>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</si>
  <si>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</si>
  <si>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</si>
  <si>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</si>
  <si>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</si>
  <si>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</si>
  <si>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</si>
  <si>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</si>
  <si>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</si>
  <si>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</si>
  <si>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</si>
  <si>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</si>
  <si>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</si>
  <si>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</si>
  <si>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</si>
  <si>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</si>
  <si>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</si>
  <si>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</si>
  <si>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</si>
  <si>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</si>
  <si>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</si>
  <si>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</si>
  <si>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</si>
  <si>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</si>
  <si>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</si>
  <si>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</si>
  <si>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</si>
  <si>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</si>
  <si>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</si>
  <si>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</si>
  <si>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</si>
  <si>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</si>
  <si>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</si>
  <si>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</si>
  <si>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</si>
  <si>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</si>
  <si>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</si>
  <si>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</si>
  <si>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</si>
  <si>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</si>
  <si>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</si>
  <si>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</si>
  <si>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</si>
  <si>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</si>
  <si>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</si>
  <si>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</si>
  <si>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</si>
  <si>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</si>
  <si>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</si>
  <si>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</si>
  <si>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</si>
  <si>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</si>
  <si>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</si>
  <si>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</si>
  <si>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</si>
  <si>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</si>
  <si>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</si>
  <si>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</si>
  <si>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</si>
  <si>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</si>
  <si>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</si>
  <si>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</si>
  <si>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</si>
  <si>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</si>
  <si>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</si>
  <si>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</si>
  <si>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</si>
  <si>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</si>
  <si>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</si>
  <si>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</si>
  <si>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</si>
  <si>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</si>
  <si>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</si>
  <si>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</si>
  <si>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</si>
  <si>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</si>
  <si>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</si>
  <si>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</si>
  <si>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</si>
  <si>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</si>
  <si>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</si>
  <si>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</si>
  <si>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</si>
  <si>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</si>
  <si>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</si>
  <si>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</si>
  <si>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</si>
  <si>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</si>
  <si>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</si>
  <si>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</si>
  <si>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</si>
  <si>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</si>
  <si>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</si>
  <si>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</si>
  <si>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</si>
  <si>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</si>
  <si>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</si>
  <si>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</si>
  <si>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</si>
  <si>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</si>
  <si>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</si>
  <si>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</si>
  <si>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</si>
  <si>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</si>
  <si>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</si>
  <si>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</si>
  <si>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</si>
  <si>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</si>
  <si>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</si>
  <si>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</si>
  <si>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</si>
  <si>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</si>
  <si>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</si>
  <si>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</si>
  <si>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</si>
  <si>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</si>
  <si>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</si>
  <si>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</si>
  <si>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</si>
  <si>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</si>
  <si>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</si>
  <si>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</si>
  <si>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</si>
  <si>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</si>
  <si>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</si>
  <si>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</si>
  <si>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</si>
  <si>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</si>
  <si>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</si>
  <si>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</si>
  <si>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</si>
  <si>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</si>
  <si>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</si>
  <si>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</si>
  <si>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</si>
  <si>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</si>
  <si>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</si>
  <si>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</si>
  <si>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</si>
  <si>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</si>
  <si>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</si>
  <si>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</si>
  <si>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</si>
  <si>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</si>
  <si>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</si>
  <si>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</si>
  <si>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</si>
  <si>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</si>
  <si>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</si>
  <si>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</si>
  <si>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</si>
  <si>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</si>
  <si>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</si>
  <si>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</si>
  <si>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</si>
  <si>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</si>
  <si>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</si>
  <si>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</si>
  <si>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</si>
  <si>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</si>
  <si>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</si>
  <si>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</si>
  <si>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</si>
  <si>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</si>
  <si>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</si>
  <si>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</si>
  <si>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</si>
  <si>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</si>
  <si>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</si>
  <si>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</si>
  <si>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</si>
  <si>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</si>
  <si>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</si>
  <si>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</si>
  <si>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</si>
  <si>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</si>
  <si>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</si>
  <si>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</si>
  <si>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</si>
  <si>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</si>
  <si>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</si>
  <si>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</si>
  <si>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</si>
  <si>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</si>
  <si>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</si>
  <si>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</si>
  <si>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</si>
  <si>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</si>
  <si>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</si>
  <si>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</si>
  <si>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</si>
  <si>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</si>
  <si>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</si>
  <si>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</si>
  <si>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</si>
  <si>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</si>
  <si>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</si>
  <si>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</si>
  <si>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</si>
  <si>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</si>
  <si>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</si>
  <si>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</si>
  <si>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</si>
  <si>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</si>
  <si>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</si>
  <si>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</si>
  <si>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</si>
  <si>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</si>
  <si>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</si>
  <si>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</si>
  <si>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</si>
  <si>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</si>
  <si>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</si>
  <si>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</si>
  <si>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</si>
  <si>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</si>
  <si>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</si>
  <si>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</si>
  <si>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</si>
  <si>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</si>
  <si>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</si>
  <si>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</si>
  <si>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</si>
  <si>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</si>
  <si>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</si>
  <si>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</si>
  <si>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</si>
  <si>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</si>
  <si>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</si>
  <si>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</si>
  <si>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</si>
  <si>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</si>
  <si>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</si>
  <si>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</si>
  <si>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</si>
  <si>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</si>
  <si>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</si>
  <si>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</si>
  <si>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</si>
  <si>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</si>
  <si>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</si>
  <si>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</si>
  <si>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</si>
  <si>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</si>
  <si>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</si>
  <si>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</si>
  <si>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</si>
  <si>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</si>
  <si>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</si>
  <si>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</si>
  <si>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</si>
  <si>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</si>
  <si>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</si>
  <si>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</si>
  <si>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</si>
  <si>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</si>
  <si>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</si>
  <si>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</si>
  <si>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</si>
  <si>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</si>
  <si>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</si>
  <si>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</si>
  <si>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</si>
  <si>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</si>
  <si>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</si>
  <si>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</si>
  <si>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</si>
  <si>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</si>
  <si>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</si>
  <si>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</si>
  <si>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</si>
  <si>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</si>
  <si>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</si>
  <si>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</si>
  <si>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</si>
  <si>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</si>
  <si>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</si>
  <si>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</si>
  <si>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</si>
  <si>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</si>
  <si>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</si>
  <si>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</si>
  <si>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</si>
  <si>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</si>
  <si>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</si>
  <si>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</si>
  <si>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</si>
  <si>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</si>
  <si>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</si>
  <si>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</si>
  <si>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</si>
  <si>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</si>
  <si>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</si>
  <si>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</si>
  <si>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</si>
  <si>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</si>
  <si>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</si>
  <si>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</si>
  <si>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</si>
  <si>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</si>
  <si>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</si>
  <si>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</si>
  <si>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</si>
  <si>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</si>
  <si>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</si>
  <si>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</si>
  <si>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</si>
  <si>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</si>
  <si>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</si>
  <si>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</si>
  <si>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</si>
  <si>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</si>
  <si>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</si>
  <si>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</si>
  <si>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</si>
  <si>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</si>
  <si>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</si>
  <si>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</si>
  <si>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</si>
  <si>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</si>
  <si>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</si>
  <si>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</si>
  <si>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</si>
  <si>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</si>
  <si>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</si>
  <si>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</si>
  <si>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</si>
  <si>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</si>
  <si>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</si>
  <si>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</si>
  <si>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</si>
  <si>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</si>
  <si>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</si>
  <si>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</si>
  <si>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</si>
  <si>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</si>
  <si>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</si>
  <si>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</si>
  <si>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</si>
  <si>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</si>
  <si>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</si>
  <si>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</si>
  <si>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</si>
  <si>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</si>
  <si>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</si>
  <si>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</si>
  <si>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</si>
  <si>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</si>
  <si>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</si>
  <si>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</si>
  <si>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</si>
  <si>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</si>
  <si>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</si>
  <si>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</si>
  <si>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</si>
  <si>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</si>
  <si>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</si>
  <si>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</si>
  <si>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</si>
  <si>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</si>
  <si>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</si>
  <si>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</si>
  <si>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</si>
  <si>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</si>
  <si>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</si>
  <si>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</si>
  <si>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</si>
  <si>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</si>
  <si>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</si>
  <si>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</si>
  <si>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</si>
  <si>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</si>
  <si>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</si>
  <si>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</si>
  <si>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</si>
  <si>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</si>
  <si>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</si>
  <si>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</si>
  <si>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</si>
  <si>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</si>
  <si>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</si>
  <si>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</si>
  <si>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</si>
  <si>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</si>
  <si>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</si>
  <si>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</si>
  <si>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</si>
  <si>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</si>
  <si>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</si>
  <si>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</si>
  <si>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</si>
  <si>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</si>
  <si>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</si>
  <si>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</si>
  <si>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</si>
  <si>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</si>
  <si>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</si>
  <si>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</si>
  <si>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</si>
  <si>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</si>
  <si>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</si>
  <si>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</si>
  <si>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</si>
  <si>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</si>
  <si>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</si>
  <si>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</si>
  <si>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</si>
  <si>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</si>
  <si>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</si>
  <si>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</si>
  <si>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</si>
  <si>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</si>
  <si>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</si>
  <si>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</si>
  <si>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</si>
  <si>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</si>
  <si>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</si>
  <si>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</si>
  <si>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</si>
  <si>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</si>
  <si>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</si>
  <si>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</si>
  <si>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</si>
  <si>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</si>
  <si>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</si>
  <si>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</si>
  <si>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</si>
  <si>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</si>
  <si>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</si>
  <si>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</si>
  <si>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</si>
  <si>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</si>
  <si>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</si>
  <si>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</si>
  <si>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</si>
  <si>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</si>
  <si>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</si>
  <si>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</si>
  <si>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</si>
  <si>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</si>
  <si>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</si>
  <si>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</si>
  <si>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</si>
  <si>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</si>
  <si>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</si>
  <si>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</si>
  <si>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</si>
  <si>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</si>
  <si>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</si>
  <si>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</si>
  <si>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</si>
  <si>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</si>
  <si>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</si>
  <si>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</si>
  <si>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</si>
  <si>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</si>
  <si>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</si>
  <si>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</si>
  <si>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</si>
  <si>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</si>
  <si>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</si>
  <si>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</si>
  <si>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</si>
  <si>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</si>
  <si>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</si>
  <si>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</si>
  <si>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</si>
  <si>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</si>
  <si>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</si>
  <si>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</si>
  <si>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</si>
  <si>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</si>
  <si>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</si>
  <si>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</si>
  <si>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</si>
  <si>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</si>
  <si>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</si>
  <si>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</si>
  <si>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</si>
  <si>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</si>
  <si>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</si>
  <si>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</si>
  <si>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</si>
  <si>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</si>
  <si>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</si>
  <si>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</si>
  <si>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</si>
  <si>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</si>
  <si>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</si>
  <si>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</si>
  <si>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</si>
  <si>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</si>
  <si>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</si>
  <si>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</si>
  <si>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</si>
  <si>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</si>
  <si>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</si>
  <si>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</si>
  <si>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</si>
  <si>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</si>
  <si>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</si>
  <si>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</si>
  <si>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</si>
  <si>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</si>
  <si>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</si>
  <si>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</si>
  <si>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</si>
  <si>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</si>
  <si>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</si>
  <si>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</si>
  <si>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</si>
  <si>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</si>
  <si>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</si>
  <si>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</si>
  <si>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</si>
  <si>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</si>
  <si>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</si>
  <si>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</si>
  <si>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</si>
  <si>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</si>
  <si>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</si>
  <si>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</si>
  <si>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</si>
  <si>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</si>
  <si>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</si>
  <si>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</si>
  <si>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</si>
  <si>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</si>
  <si>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</si>
  <si>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</si>
  <si>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</si>
  <si>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</si>
  <si>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</si>
  <si>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</si>
  <si>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</si>
  <si>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</si>
  <si>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</si>
  <si>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</si>
  <si>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</si>
  <si>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</si>
  <si>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</si>
  <si>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</si>
  <si>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</si>
  <si>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</si>
  <si>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</si>
  <si>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</si>
  <si>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</si>
  <si>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</si>
  <si>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</si>
  <si>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</si>
  <si>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</si>
  <si>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</si>
  <si>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</si>
  <si>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</si>
  <si>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</si>
  <si>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</si>
  <si>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</si>
  <si>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</si>
  <si>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</si>
  <si>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</si>
  <si>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</si>
  <si>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</si>
  <si>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</si>
  <si>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</si>
  <si>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</si>
  <si>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</si>
  <si>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</si>
  <si>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</si>
  <si>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</si>
  <si>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</si>
  <si>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</si>
  <si>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</si>
  <si>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</si>
  <si>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</si>
  <si>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</si>
  <si>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</si>
  <si>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</si>
  <si>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</si>
  <si>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</si>
  <si>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</si>
  <si>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</si>
  <si>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</si>
  <si>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</si>
  <si>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</si>
  <si>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</si>
  <si>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</si>
  <si>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</si>
  <si>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</si>
  <si>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</si>
  <si>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</si>
  <si>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</si>
  <si>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</si>
  <si>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</si>
  <si>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</si>
  <si>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</si>
  <si>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</si>
  <si>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</si>
  <si>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</si>
  <si>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</si>
  <si>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</si>
  <si>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</si>
  <si>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</si>
  <si>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</si>
  <si>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</si>
  <si>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</si>
  <si>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</si>
  <si>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</si>
  <si>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</si>
  <si>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</si>
  <si>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</si>
  <si>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</si>
  <si>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</si>
  <si>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</si>
  <si>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</si>
  <si>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</si>
  <si>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</si>
  <si>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</si>
  <si>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</si>
  <si>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</si>
  <si>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</si>
  <si>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</si>
  <si>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</si>
  <si>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</si>
  <si>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</si>
  <si>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</si>
  <si>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</si>
  <si>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</si>
  <si>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</si>
  <si>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</si>
  <si>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</si>
  <si>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</si>
  <si>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</si>
  <si>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</si>
  <si>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</si>
  <si>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</si>
  <si>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</si>
  <si>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</si>
  <si>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</si>
  <si>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</si>
  <si>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</si>
  <si>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</si>
  <si>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</si>
  <si>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</si>
  <si>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</si>
  <si>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</si>
  <si>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</si>
  <si>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</si>
  <si>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</si>
  <si>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</si>
  <si>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</si>
  <si>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</si>
  <si>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</si>
  <si>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</si>
  <si>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</si>
  <si>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</si>
  <si>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</si>
  <si>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</si>
  <si>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</si>
  <si>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</si>
  <si>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</si>
  <si>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</si>
  <si>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</si>
  <si>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</si>
  <si>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</si>
  <si>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</si>
  <si>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</si>
  <si>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</si>
  <si>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</si>
  <si>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</si>
  <si>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</si>
  <si>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</si>
  <si>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</si>
  <si>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</si>
  <si>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</si>
  <si>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</si>
  <si>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</si>
  <si>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</si>
  <si>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</si>
  <si>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</si>
  <si>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</si>
  <si>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</si>
  <si>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</si>
  <si>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</si>
  <si>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</si>
  <si>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</si>
  <si>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</si>
  <si>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</si>
  <si>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</si>
  <si>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</si>
  <si>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</si>
  <si>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</si>
  <si>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</si>
  <si>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</si>
  <si>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</si>
  <si>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</si>
  <si>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</si>
  <si>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</si>
  <si>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</si>
  <si>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</si>
  <si>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</si>
  <si>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</si>
  <si>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</si>
  <si>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</si>
  <si>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</si>
  <si>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</si>
  <si>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</si>
  <si>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</si>
  <si>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</si>
  <si>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</si>
  <si>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</si>
  <si>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</si>
  <si>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</si>
  <si>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</si>
  <si>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</si>
  <si>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</si>
  <si>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</si>
  <si>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</si>
  <si>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</si>
  <si>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</si>
  <si>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</si>
  <si>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</si>
  <si>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</si>
  <si>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</si>
  <si>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</si>
  <si>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</si>
  <si>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</si>
  <si>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</si>
  <si>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</si>
  <si>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</si>
  <si>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</si>
  <si>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</si>
  <si>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</si>
  <si>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</si>
  <si>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</si>
  <si>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</si>
  <si>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</si>
  <si>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</si>
  <si>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</si>
  <si>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</si>
  <si>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</si>
  <si>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</si>
  <si>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</si>
  <si>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</si>
  <si>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</si>
  <si>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</si>
  <si>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</si>
  <si>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</si>
  <si>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</si>
  <si>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</si>
  <si>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</si>
  <si>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</si>
  <si>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</si>
  <si>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</si>
  <si>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</si>
  <si>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</si>
  <si>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</si>
  <si>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</si>
  <si>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</si>
  <si>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</si>
  <si>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</si>
  <si>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</si>
  <si>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</si>
  <si>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</si>
  <si>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</si>
  <si>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</si>
  <si>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</si>
  <si>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</si>
  <si>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</si>
  <si>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</si>
  <si>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</si>
  <si>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</si>
  <si>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</si>
  <si>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</si>
  <si>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</si>
  <si>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</si>
  <si>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</si>
  <si>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</si>
  <si>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</si>
  <si>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</si>
  <si>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</si>
  <si>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</si>
  <si>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</si>
  <si>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</si>
  <si>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</si>
  <si>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</si>
  <si>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</si>
  <si>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</si>
  <si>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</si>
  <si>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</si>
  <si>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</si>
  <si>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</si>
  <si>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</si>
  <si>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</si>
  <si>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</si>
  <si>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</si>
  <si>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</si>
  <si>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</si>
  <si>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</si>
  <si>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</si>
  <si>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</si>
  <si>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</si>
  <si>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</si>
  <si>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</si>
  <si>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</si>
  <si>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</si>
  <si>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</si>
  <si>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</si>
  <si>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</si>
  <si>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</si>
  <si>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</si>
  <si>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</si>
  <si>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</si>
  <si>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</si>
  <si>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</si>
  <si>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</si>
  <si>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</si>
  <si>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</si>
  <si>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</si>
  <si>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</si>
  <si>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</si>
  <si>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</si>
  <si>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</si>
  <si>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</si>
  <si>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</si>
  <si>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</si>
  <si>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</si>
  <si>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</si>
  <si>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</si>
  <si>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</si>
  <si>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</si>
  <si>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</si>
  <si>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</si>
  <si>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</si>
  <si>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</si>
  <si>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</si>
  <si>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</si>
  <si>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</si>
  <si>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</si>
  <si>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</si>
  <si>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</si>
  <si>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</si>
  <si>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</si>
  <si>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</si>
  <si>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</si>
  <si>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</si>
  <si>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</si>
  <si>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</si>
  <si>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</si>
  <si>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</si>
  <si>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</si>
  <si>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</si>
  <si>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</si>
  <si>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</si>
  <si>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</si>
  <si>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</si>
  <si>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</si>
  <si>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</si>
  <si>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</si>
  <si>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</si>
  <si>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</si>
  <si>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</si>
  <si>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</si>
  <si>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</si>
  <si>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</si>
  <si>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</si>
  <si>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</si>
  <si>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</si>
  <si>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</si>
  <si>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</si>
  <si>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</si>
  <si>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</si>
  <si>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</si>
  <si>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</si>
  <si>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</si>
  <si>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</si>
  <si>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</si>
  <si>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</si>
  <si>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</si>
  <si>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</si>
  <si>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</si>
  <si>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</si>
  <si>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</si>
  <si>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</si>
  <si>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</si>
  <si>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</si>
  <si>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</si>
  <si>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</si>
  <si>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</si>
  <si>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</si>
  <si>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</si>
  <si>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</si>
  <si>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</si>
  <si>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</si>
  <si>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</si>
  <si>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</si>
  <si>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</si>
  <si>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</si>
  <si>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</si>
  <si>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</si>
  <si>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</si>
  <si>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</si>
  <si>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</si>
  <si>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</si>
  <si>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</si>
  <si>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</si>
  <si>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</si>
  <si>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</si>
  <si>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</si>
  <si>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</si>
  <si>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</si>
  <si>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</si>
  <si>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</si>
  <si>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</si>
  <si>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</si>
  <si>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</si>
  <si>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</si>
  <si>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</si>
  <si>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</si>
  <si>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</si>
  <si>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</si>
  <si>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</si>
  <si>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</si>
  <si>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</si>
  <si>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</si>
  <si>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</si>
  <si>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</si>
  <si>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</si>
  <si>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</si>
  <si>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</si>
  <si>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</si>
  <si>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</si>
  <si>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</si>
  <si>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</si>
  <si>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</si>
  <si>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</si>
  <si>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</si>
  <si>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</si>
  <si>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</si>
  <si>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</si>
  <si>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</si>
  <si>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</si>
  <si>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</si>
  <si>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</si>
  <si>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</si>
  <si>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</si>
  <si>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</si>
  <si>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</si>
  <si>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</si>
  <si>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</si>
  <si>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</si>
  <si>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</si>
  <si>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</si>
  <si>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</si>
  <si>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</si>
  <si>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</si>
  <si>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</si>
  <si>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</si>
  <si>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</si>
  <si>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</si>
  <si>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</si>
  <si>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</si>
  <si>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</si>
  <si>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</si>
  <si>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</si>
  <si>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</si>
  <si>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</si>
  <si>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</si>
  <si>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</si>
  <si>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</si>
  <si>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</si>
  <si>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</si>
  <si>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</si>
  <si>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</si>
  <si>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</si>
  <si>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</si>
  <si>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</si>
  <si>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</si>
  <si>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</si>
  <si>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</si>
  <si>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</si>
  <si>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</si>
  <si>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</si>
  <si>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</si>
  <si>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</si>
  <si>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</si>
  <si>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</si>
  <si>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</si>
  <si>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</si>
  <si>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</si>
  <si>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</si>
  <si>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</si>
  <si>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</si>
  <si>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</si>
  <si>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</si>
  <si>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</si>
  <si>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</si>
  <si>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</si>
  <si>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</si>
  <si>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</si>
  <si>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</si>
  <si>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</si>
  <si>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</si>
  <si>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</si>
  <si>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</si>
  <si>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</si>
  <si>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</si>
  <si>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</si>
  <si>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</si>
  <si>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</si>
  <si>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</si>
  <si>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</si>
  <si>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</si>
  <si>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</si>
  <si>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</si>
  <si>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</si>
  <si>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</si>
  <si>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</si>
  <si>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</si>
  <si>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</si>
  <si>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</si>
  <si>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</si>
  <si>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</si>
  <si>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</si>
  <si>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</si>
  <si>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</si>
  <si>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</si>
  <si>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</si>
  <si>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</si>
  <si>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</si>
  <si>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</si>
  <si>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</si>
  <si>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</si>
  <si>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</si>
  <si>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</si>
  <si>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</si>
  <si>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</si>
  <si>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</si>
  <si>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</si>
  <si>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</si>
  <si>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</si>
  <si>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</si>
  <si>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</si>
  <si>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</si>
  <si>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</si>
  <si>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</si>
  <si>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</si>
  <si>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</si>
  <si>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</si>
  <si>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</si>
  <si>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</si>
  <si>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</si>
  <si>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</si>
  <si>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</si>
  <si>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</si>
  <si>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</si>
  <si>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</si>
  <si>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</si>
  <si>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</si>
  <si>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</si>
  <si>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</si>
  <si>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</si>
  <si>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</si>
  <si>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</si>
  <si>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</si>
  <si>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</si>
  <si>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</si>
  <si>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</si>
  <si>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</si>
  <si>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</si>
  <si>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</si>
  <si>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</si>
  <si>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</si>
  <si>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</si>
  <si>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</si>
  <si>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</si>
  <si>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</si>
  <si>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</si>
  <si>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</si>
  <si>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</si>
  <si>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</si>
  <si>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</si>
  <si>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</si>
  <si>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</si>
  <si>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</si>
  <si>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</si>
  <si>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</si>
  <si>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</si>
  <si>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</si>
  <si>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</si>
  <si>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</si>
  <si>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</si>
  <si>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</si>
  <si>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</si>
  <si>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</si>
  <si>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</si>
  <si>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</si>
  <si>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</si>
  <si>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</si>
  <si>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</si>
  <si>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</si>
  <si>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</si>
  <si>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</si>
  <si>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</si>
  <si>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</si>
  <si>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</si>
  <si>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</si>
  <si>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</si>
  <si>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</si>
  <si>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</si>
  <si>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</si>
  <si>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</si>
  <si>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</si>
  <si>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</si>
  <si>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</si>
  <si>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</si>
  <si>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</si>
  <si>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</si>
  <si>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</si>
  <si>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</si>
  <si>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</si>
  <si>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</si>
  <si>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</si>
  <si>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</si>
  <si>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</si>
  <si>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</si>
  <si>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</si>
  <si>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</si>
  <si>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</si>
  <si>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</si>
  <si>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</si>
  <si>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</si>
  <si>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</si>
  <si>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</si>
  <si>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</si>
  <si>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</si>
  <si>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</si>
  <si>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</si>
  <si>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</si>
  <si>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</si>
  <si>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</si>
  <si>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</si>
  <si>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</si>
  <si>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</si>
  <si>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</si>
  <si>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</si>
  <si>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</si>
  <si>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</si>
  <si>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</si>
  <si>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</si>
  <si>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</si>
  <si>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</si>
  <si>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</si>
  <si>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</si>
  <si>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</si>
  <si>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</si>
  <si>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</si>
  <si>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</si>
  <si>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</si>
  <si>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</si>
  <si>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</si>
  <si>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</si>
  <si>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</si>
  <si>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</si>
  <si>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</si>
  <si>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</si>
  <si>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</si>
  <si>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</si>
  <si>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</si>
  <si>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</si>
  <si>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</si>
  <si>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</si>
  <si>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</si>
  <si>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</si>
  <si>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</si>
  <si>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</si>
  <si>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</si>
  <si>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</si>
  <si>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</si>
  <si>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</si>
  <si>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</si>
  <si>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</si>
  <si>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</si>
  <si>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</si>
  <si>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</si>
  <si>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</si>
  <si>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</si>
  <si>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</si>
  <si>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</si>
  <si>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</si>
  <si>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</si>
  <si>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</si>
  <si>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</si>
  <si>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</si>
  <si>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</si>
  <si>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</si>
  <si>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</si>
  <si>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</si>
  <si>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</si>
  <si>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</si>
  <si>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</si>
  <si>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</si>
  <si>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</si>
  <si>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</si>
  <si>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</si>
  <si>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</si>
  <si>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</si>
  <si>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</si>
  <si>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</si>
  <si>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</si>
  <si>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</si>
  <si>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</si>
  <si>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</si>
  <si>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</si>
  <si>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</si>
  <si>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</si>
  <si>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</si>
  <si>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</si>
  <si>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</si>
  <si>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</si>
  <si>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</si>
  <si>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</si>
  <si>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</si>
  <si>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</si>
  <si>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</si>
  <si>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</si>
  <si>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</si>
  <si>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</si>
  <si>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</si>
  <si>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</si>
  <si>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</si>
  <si>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</si>
  <si>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</si>
  <si>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</si>
  <si>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</si>
  <si>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</si>
  <si>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</si>
  <si>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</si>
  <si>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</si>
  <si>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</si>
  <si>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</si>
  <si>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</si>
  <si>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</si>
  <si>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</si>
  <si>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</si>
  <si>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</si>
  <si>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</si>
  <si>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</si>
  <si>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</si>
  <si>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</si>
  <si>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</si>
  <si>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</si>
  <si>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</si>
  <si>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</si>
  <si>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</si>
  <si>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</si>
  <si>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</si>
  <si>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</si>
  <si>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</si>
  <si>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</si>
  <si>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</si>
  <si>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</si>
  <si>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</si>
  <si>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</si>
  <si>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</si>
  <si>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</si>
  <si>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</si>
  <si>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</si>
  <si>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</si>
  <si>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</si>
  <si>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</si>
  <si>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</si>
  <si>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</si>
  <si>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</si>
  <si>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</si>
  <si>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</si>
  <si>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</si>
  <si>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</si>
  <si>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</si>
  <si>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</si>
  <si>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</si>
  <si>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</si>
  <si>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</si>
  <si>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</si>
  <si>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</si>
  <si>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</si>
  <si>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</si>
  <si>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</si>
  <si>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</si>
  <si>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</si>
  <si>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</si>
  <si>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</si>
  <si>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</si>
  <si>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</si>
  <si>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</si>
  <si>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</si>
  <si>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</si>
  <si>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</si>
  <si>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</si>
  <si>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</si>
  <si>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</si>
  <si>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</si>
  <si>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</si>
  <si>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</si>
  <si>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</si>
  <si>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</si>
  <si>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</si>
  <si>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</si>
  <si>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</si>
  <si>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</si>
  <si>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</si>
  <si>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</si>
  <si>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</si>
  <si>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</si>
  <si>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</si>
  <si>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</si>
  <si>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</si>
  <si>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</si>
  <si>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</si>
  <si>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</si>
  <si>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</si>
  <si>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</si>
  <si>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</si>
  <si>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</si>
  <si>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</si>
  <si>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</si>
  <si>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</si>
  <si>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</si>
  <si>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</si>
  <si>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</si>
  <si>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</si>
  <si>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</si>
  <si>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</si>
  <si>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</si>
  <si>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</si>
  <si>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</si>
  <si>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</si>
  <si>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</si>
  <si>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</si>
  <si>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</si>
  <si>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</si>
  <si>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</si>
  <si>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</si>
  <si>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</si>
  <si>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</si>
  <si>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</si>
  <si>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</si>
  <si>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</si>
  <si>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</si>
  <si>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</si>
  <si>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</si>
  <si>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</si>
  <si>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</si>
  <si>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</si>
  <si>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</si>
  <si>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</si>
  <si>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</si>
  <si>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</si>
  <si>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</si>
  <si>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</si>
  <si>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</si>
  <si>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</si>
  <si>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</si>
  <si>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</si>
  <si>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</si>
  <si>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</si>
  <si>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</si>
  <si>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</si>
  <si>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</si>
  <si>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</si>
  <si>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</si>
  <si>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</si>
  <si>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</si>
  <si>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</si>
  <si>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</si>
  <si>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</si>
  <si>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</si>
  <si>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</si>
  <si>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</si>
  <si>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</si>
  <si>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</si>
  <si>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</si>
  <si>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</si>
  <si>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</si>
  <si>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</si>
  <si>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</si>
  <si>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</si>
  <si>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</si>
  <si>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</si>
  <si>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</si>
  <si>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</si>
  <si>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</si>
  <si>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</si>
  <si>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</si>
  <si>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</si>
  <si>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</si>
  <si>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</si>
  <si>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</si>
  <si>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</si>
  <si>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</si>
  <si>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</si>
  <si>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</si>
  <si>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</si>
  <si>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</si>
  <si>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</si>
  <si>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</si>
  <si>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</si>
  <si>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</si>
  <si>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</si>
  <si>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</si>
  <si>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</si>
  <si>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</si>
  <si>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</si>
  <si>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</si>
  <si>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</si>
  <si>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</si>
  <si>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</si>
  <si>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</si>
  <si>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</si>
  <si>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</si>
  <si>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</si>
  <si>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</si>
  <si>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</si>
  <si>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</si>
  <si>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</si>
  <si>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</si>
  <si>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</si>
  <si>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</si>
  <si>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</si>
  <si>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</si>
  <si>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</si>
  <si>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</si>
  <si>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</si>
  <si>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</si>
  <si>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</si>
  <si>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</si>
  <si>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</si>
  <si>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</si>
  <si>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</si>
  <si>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</si>
  <si>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</si>
  <si>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</si>
  <si>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</si>
  <si>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</si>
  <si>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</si>
  <si>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</si>
  <si>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</si>
  <si>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</si>
  <si>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</si>
  <si>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</si>
  <si>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</si>
  <si>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</si>
  <si>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</si>
  <si>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</si>
  <si>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</si>
  <si>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</si>
  <si>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</si>
  <si>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</si>
  <si>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</si>
  <si>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</si>
  <si>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</si>
  <si>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</si>
  <si>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</si>
  <si>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</si>
  <si>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</si>
  <si>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</si>
  <si>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</si>
  <si>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</si>
  <si>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</si>
  <si>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</si>
  <si>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</si>
  <si>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</si>
  <si>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</si>
  <si>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</si>
  <si>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</si>
  <si>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</si>
  <si>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</si>
  <si>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</si>
  <si>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</si>
  <si>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</si>
  <si>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</si>
  <si>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</si>
  <si>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</si>
  <si>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</si>
  <si>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</si>
  <si>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</si>
  <si>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</si>
  <si>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</si>
  <si>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</si>
  <si>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</si>
  <si>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</si>
  <si>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</si>
  <si>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</si>
  <si>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</si>
  <si>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</si>
  <si>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</si>
  <si>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</si>
  <si>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</si>
  <si>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</si>
  <si>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</si>
  <si>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</si>
  <si>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</si>
  <si>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</si>
  <si>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</si>
  <si>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</si>
  <si>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</si>
  <si>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</si>
  <si>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</si>
  <si>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</si>
  <si>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</si>
  <si>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</si>
  <si>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</si>
  <si>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</si>
  <si>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</si>
  <si>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</si>
  <si>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</si>
  <si>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</si>
  <si>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</si>
  <si>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</si>
  <si>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</si>
  <si>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</si>
  <si>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</si>
  <si>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</si>
  <si>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</si>
  <si>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</si>
  <si>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</si>
  <si>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</si>
  <si>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</si>
  <si>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</si>
  <si>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</si>
  <si>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</si>
  <si>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</si>
  <si>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</si>
  <si>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</si>
  <si>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</si>
  <si>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</si>
  <si>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</si>
  <si>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</si>
  <si>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</si>
  <si>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</si>
  <si>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</si>
  <si>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</si>
  <si>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</si>
  <si>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</si>
  <si>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</si>
  <si>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</si>
  <si>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</si>
  <si>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</si>
  <si>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</si>
  <si>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</si>
  <si>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</si>
  <si>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</si>
  <si>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</si>
  <si>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</si>
  <si>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</si>
  <si>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</si>
  <si>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</si>
  <si>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</si>
  <si>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</si>
  <si>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</si>
  <si>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</si>
  <si>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</si>
  <si>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</si>
  <si>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</si>
  <si>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</si>
  <si>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</si>
  <si>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</si>
  <si>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</si>
  <si>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</si>
  <si>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</si>
  <si>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</si>
  <si>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</si>
  <si>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</si>
  <si>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</si>
  <si>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</si>
  <si>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</si>
  <si>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</si>
  <si>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</si>
  <si>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</si>
  <si>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</si>
  <si>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</si>
  <si>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</si>
  <si>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</si>
  <si>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</si>
  <si>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</si>
  <si>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</si>
  <si>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</si>
  <si>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</si>
  <si>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</si>
  <si>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</si>
  <si>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</si>
  <si>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</si>
  <si>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</si>
  <si>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</si>
  <si>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</si>
  <si>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</si>
  <si>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</si>
  <si>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</si>
  <si>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</si>
  <si>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</si>
  <si>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</si>
  <si>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</si>
  <si>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</si>
  <si>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</si>
  <si>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</si>
  <si>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</si>
  <si>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</si>
  <si>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</si>
  <si>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</si>
  <si>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</si>
  <si>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</si>
  <si>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</si>
  <si>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</si>
  <si>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</si>
  <si>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</si>
  <si>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</si>
  <si>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</si>
  <si>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</si>
  <si>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</si>
  <si>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</si>
  <si>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</si>
  <si>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</si>
  <si>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</si>
  <si>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</si>
  <si>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</si>
  <si>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</si>
  <si>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</si>
  <si>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</si>
  <si>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</si>
  <si>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</si>
  <si>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</si>
  <si>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</si>
  <si>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</si>
  <si>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</si>
  <si>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</si>
  <si>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</si>
  <si>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</si>
  <si>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</si>
  <si>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</si>
  <si>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</si>
  <si>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</si>
  <si>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</si>
  <si>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</si>
  <si>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</si>
  <si>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</si>
  <si>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</si>
  <si>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</si>
  <si>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</si>
  <si>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</si>
  <si>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</si>
  <si>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</si>
  <si>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</si>
  <si>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</si>
  <si>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</si>
  <si>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</si>
  <si>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</si>
  <si>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</si>
  <si>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</si>
  <si>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</si>
  <si>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</si>
  <si>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</si>
  <si>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</si>
  <si>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</si>
  <si>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</si>
  <si>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</si>
  <si>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</si>
  <si>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</si>
  <si>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</si>
  <si>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</si>
  <si>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</si>
  <si>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</si>
  <si>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</si>
  <si>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</si>
  <si>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</si>
  <si>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</si>
  <si>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</si>
  <si>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</si>
  <si>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</si>
  <si>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</si>
  <si>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</si>
  <si>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</si>
  <si>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</si>
  <si>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</si>
  <si>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</si>
  <si>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</si>
  <si>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</si>
  <si>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</si>
  <si>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</si>
  <si>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</si>
  <si>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</si>
  <si>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</si>
  <si>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</si>
  <si>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</si>
  <si>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</si>
  <si>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</si>
  <si>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</si>
  <si>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</si>
  <si>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</si>
  <si>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</si>
  <si>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</si>
  <si>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</si>
  <si>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</si>
  <si>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</si>
  <si>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</si>
  <si>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</si>
  <si>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</si>
  <si>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</si>
  <si>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</si>
  <si>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</si>
  <si>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</si>
  <si>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</si>
  <si>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</si>
  <si>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</si>
  <si>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</si>
  <si>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</si>
  <si>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</si>
  <si>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</si>
  <si>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</si>
  <si>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</si>
  <si>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</si>
  <si>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</si>
  <si>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</si>
  <si>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</si>
  <si>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</si>
  <si>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</si>
  <si>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</si>
  <si>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</si>
  <si>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</si>
  <si>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</si>
  <si>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</si>
  <si>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</si>
  <si>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</si>
  <si>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</si>
  <si>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</si>
  <si>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</si>
  <si>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</si>
  <si>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</si>
  <si>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</si>
  <si>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</si>
  <si>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</si>
  <si>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</si>
  <si>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</si>
  <si>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</si>
  <si>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</si>
  <si>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</si>
  <si>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</si>
  <si>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</si>
  <si>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</si>
  <si>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</si>
  <si>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</si>
  <si>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</si>
  <si>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</si>
  <si>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</si>
  <si>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</si>
  <si>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</si>
  <si>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</si>
  <si>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</si>
  <si>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</si>
  <si>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</si>
  <si>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</si>
  <si>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</si>
  <si>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</si>
  <si>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</si>
  <si>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</si>
  <si>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</si>
  <si>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</si>
  <si>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</si>
  <si>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</si>
  <si>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</si>
  <si>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</si>
  <si>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</si>
  <si>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</si>
  <si>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</si>
  <si>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</si>
  <si>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</si>
  <si>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</si>
  <si>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</si>
  <si>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</si>
  <si>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</si>
  <si>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</si>
  <si>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</si>
  <si>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</si>
  <si>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</si>
  <si>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</si>
  <si>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</si>
  <si>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</si>
  <si>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</si>
  <si>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</si>
  <si>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</si>
  <si>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</si>
  <si>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</si>
  <si>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</si>
  <si>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</si>
  <si>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</si>
  <si>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</si>
  <si>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</si>
  <si>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</si>
  <si>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</si>
  <si>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</si>
  <si>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</si>
  <si>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</si>
  <si>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</si>
  <si>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</si>
  <si>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</si>
  <si>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</si>
  <si>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</si>
  <si>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</si>
  <si>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</si>
  <si>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</si>
  <si>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</si>
  <si>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</si>
  <si>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</si>
  <si>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</si>
  <si>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</si>
  <si>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</si>
  <si>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</si>
  <si>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</si>
  <si>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</si>
  <si>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</si>
  <si>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</si>
  <si>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</si>
  <si>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</si>
  <si>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</si>
  <si>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</si>
  <si>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</si>
  <si>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</si>
  <si>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</si>
  <si>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</si>
  <si>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</si>
  <si>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</si>
  <si>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</si>
  <si>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</si>
  <si>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</si>
  <si>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</si>
  <si>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</si>
  <si>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</si>
  <si>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</si>
  <si>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</si>
  <si>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</si>
  <si>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</si>
  <si>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</si>
  <si>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</si>
  <si>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</si>
  <si>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</si>
  <si>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</si>
  <si>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</si>
  <si>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</si>
  <si>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</si>
  <si>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</si>
  <si>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</si>
  <si>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</si>
  <si>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</si>
  <si>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</si>
  <si>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</si>
  <si>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</si>
  <si>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</si>
  <si>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</si>
  <si>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</si>
  <si>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</si>
  <si>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</si>
  <si>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</si>
  <si>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</si>
  <si>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</si>
  <si>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</si>
  <si>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</si>
  <si>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</si>
  <si>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</si>
  <si>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</si>
  <si>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</si>
  <si>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</si>
  <si>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</si>
  <si>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</si>
  <si>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</si>
  <si>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</si>
  <si>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</si>
  <si>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</si>
  <si>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</si>
  <si>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</si>
  <si>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</si>
  <si>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</si>
  <si>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</si>
  <si>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</si>
  <si>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</si>
  <si>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</si>
  <si>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</si>
  <si>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</si>
  <si>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</si>
  <si>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</si>
  <si>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</si>
  <si>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</si>
  <si>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</si>
  <si>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</si>
  <si>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</si>
  <si>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</si>
  <si>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</si>
  <si>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</si>
  <si>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</si>
  <si>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</si>
  <si>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</si>
  <si>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</si>
  <si>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</si>
  <si>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</si>
  <si>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</si>
  <si>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</si>
  <si>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</si>
  <si>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</si>
  <si>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</si>
  <si>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</si>
  <si>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</si>
  <si>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</si>
  <si>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</si>
  <si>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</si>
  <si>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</si>
  <si>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</si>
  <si>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</si>
  <si>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</si>
  <si>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</si>
  <si>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</si>
  <si>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</si>
  <si>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</si>
  <si>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</si>
  <si>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</si>
  <si>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</si>
  <si>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</si>
  <si>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</si>
  <si>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</si>
  <si>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</si>
  <si>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</si>
  <si>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</si>
  <si>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</si>
  <si>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</si>
  <si>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</si>
  <si>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</si>
  <si>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</si>
  <si>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</si>
  <si>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</si>
  <si>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</si>
  <si>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</si>
  <si>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</si>
  <si>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</si>
  <si>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</si>
  <si>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</si>
  <si>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</si>
  <si>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</si>
  <si>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</si>
  <si>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</si>
  <si>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</si>
  <si>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</si>
  <si>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</si>
  <si>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</si>
  <si>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</si>
  <si>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</si>
  <si>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</si>
  <si>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</si>
  <si>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</si>
  <si>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</si>
  <si>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</si>
  <si>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</si>
  <si>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</si>
  <si>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</si>
  <si>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</si>
  <si>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</si>
  <si>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</si>
  <si>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</si>
  <si>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</si>
  <si>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</si>
  <si>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</si>
  <si>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</si>
  <si>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</si>
  <si>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</si>
  <si>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</si>
  <si>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</si>
  <si>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</si>
  <si>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</si>
  <si>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</si>
  <si>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</si>
  <si>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</si>
  <si>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</si>
  <si>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</si>
  <si>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</si>
  <si>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</si>
  <si>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</si>
  <si>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</si>
  <si>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</si>
  <si>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</si>
  <si>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</si>
  <si>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</si>
  <si>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</si>
  <si>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</si>
  <si>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</si>
  <si>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</si>
  <si>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</si>
  <si>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</si>
  <si>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</si>
  <si>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</si>
  <si>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</si>
  <si>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</si>
  <si>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</si>
  <si>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</si>
  <si>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</si>
  <si>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</si>
  <si>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</si>
  <si>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</si>
  <si>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</si>
  <si>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</si>
  <si>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</si>
  <si>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</si>
  <si>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</si>
  <si>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</si>
  <si>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</si>
  <si>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</si>
  <si>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</si>
  <si>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</si>
  <si>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</si>
  <si>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</si>
  <si>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</si>
  <si>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</si>
  <si>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</si>
  <si>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</si>
  <si>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</si>
  <si>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</si>
  <si>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</si>
  <si>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</si>
  <si>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</si>
  <si>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</si>
  <si>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</si>
  <si>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</si>
  <si>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</si>
  <si>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</si>
  <si>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</si>
  <si>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</si>
  <si>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</si>
  <si>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</si>
  <si>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</si>
  <si>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</si>
  <si>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</si>
  <si>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</si>
  <si>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</si>
  <si>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</si>
  <si>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</si>
  <si>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</si>
  <si>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</si>
  <si>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</si>
  <si>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</si>
  <si>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</si>
  <si>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</si>
  <si>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</si>
  <si>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</si>
  <si>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</si>
  <si>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</si>
  <si>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</si>
  <si>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</si>
  <si>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</si>
  <si>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</si>
  <si>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</si>
  <si>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</si>
  <si>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</si>
  <si>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</si>
  <si>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</si>
  <si>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</si>
  <si>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</si>
  <si>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</si>
  <si>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</si>
  <si>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</si>
  <si>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</si>
  <si>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</si>
  <si>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</si>
  <si>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</si>
  <si>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</si>
  <si>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</si>
  <si>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</si>
  <si>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</si>
  <si>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</si>
  <si>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</si>
  <si>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</si>
  <si>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</si>
  <si>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</si>
  <si>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</si>
  <si>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</si>
  <si>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</si>
  <si>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</si>
  <si>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</si>
  <si>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</si>
  <si>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</si>
  <si>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</si>
  <si>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</si>
  <si>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</si>
  <si>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</si>
  <si>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</si>
  <si>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</si>
  <si>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</si>
  <si>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</si>
  <si>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</si>
  <si>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</si>
  <si>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</si>
  <si>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</si>
  <si>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</si>
  <si>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</si>
  <si>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</si>
  <si>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</si>
  <si>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</si>
  <si>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</si>
  <si>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</si>
  <si>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</si>
  <si>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</si>
  <si>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</si>
  <si>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</si>
  <si>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</si>
  <si>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</si>
  <si>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</si>
  <si>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</si>
  <si>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</si>
  <si>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</si>
  <si>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</si>
  <si>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</si>
  <si>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</si>
  <si>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</si>
  <si>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</si>
  <si>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</si>
  <si>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</si>
  <si>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</si>
  <si>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</si>
  <si>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</si>
  <si>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</si>
  <si>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</si>
  <si>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</si>
  <si>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</si>
  <si>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</si>
  <si>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</si>
  <si>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</si>
  <si>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</si>
  <si>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</si>
  <si>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</si>
  <si>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</si>
  <si>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</si>
  <si>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</si>
  <si>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</si>
  <si>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</si>
  <si>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</si>
  <si>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</si>
  <si>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</si>
  <si>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</si>
  <si>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</si>
  <si>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</si>
  <si>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</si>
  <si>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</si>
  <si>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</si>
  <si>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</si>
  <si>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</si>
  <si>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</si>
  <si>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</si>
  <si>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</si>
  <si>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</si>
  <si>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</si>
  <si>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</si>
  <si>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</si>
  <si>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</si>
  <si>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</si>
  <si>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</si>
  <si>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</si>
  <si>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</si>
  <si>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</si>
  <si>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</si>
  <si>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</si>
  <si>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</si>
  <si>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</si>
  <si>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</si>
  <si>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</si>
  <si>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</si>
  <si>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</si>
  <si>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</si>
  <si>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</si>
  <si>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</si>
  <si>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</si>
  <si>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</si>
  <si>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</si>
  <si>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</si>
  <si>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</si>
  <si>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</si>
  <si>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</si>
  <si>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</si>
  <si>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</si>
  <si>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</si>
  <si>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</si>
  <si>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</si>
  <si>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</si>
  <si>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</si>
  <si>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</si>
  <si>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</si>
  <si>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</si>
  <si>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</si>
  <si>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</si>
  <si>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</si>
  <si>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</si>
  <si>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</si>
  <si>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</si>
  <si>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</si>
  <si>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</si>
  <si>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</si>
  <si>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</si>
  <si>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</si>
  <si>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</si>
  <si>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</si>
  <si>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</si>
  <si>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</si>
  <si>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</si>
  <si>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</si>
  <si>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</si>
  <si>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</si>
  <si>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</si>
  <si>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</si>
  <si>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</si>
  <si>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</si>
  <si>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</si>
  <si>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</si>
  <si>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</si>
  <si>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</si>
  <si>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</si>
  <si>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</si>
  <si>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</si>
  <si>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</si>
  <si>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</si>
  <si>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</si>
  <si>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</si>
  <si>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</si>
  <si>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</si>
  <si>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</si>
  <si>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</si>
  <si>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</si>
  <si>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</si>
  <si>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</si>
  <si>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</si>
  <si>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</si>
  <si>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</si>
  <si>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</si>
  <si>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</si>
  <si>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</si>
  <si>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</si>
  <si>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</si>
  <si>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</si>
  <si>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</si>
  <si>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</si>
  <si>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</si>
  <si>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</si>
  <si>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</si>
  <si>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</si>
  <si>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</si>
  <si>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</si>
  <si>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</si>
  <si>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</si>
  <si>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</si>
  <si>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</si>
  <si>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</si>
  <si>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</si>
  <si>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</si>
  <si>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</si>
  <si>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</si>
  <si>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</si>
  <si>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</si>
  <si>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</si>
  <si>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</si>
  <si>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</si>
  <si>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</si>
  <si>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</si>
  <si>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</si>
  <si>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</si>
  <si>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</si>
  <si>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</si>
  <si>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</si>
  <si>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</si>
  <si>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</si>
  <si>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</si>
  <si>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</si>
  <si>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</si>
  <si>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</si>
  <si>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</si>
  <si>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</si>
  <si>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</si>
  <si>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</si>
  <si>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</si>
  <si>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</si>
  <si>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</si>
  <si>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</si>
  <si>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</si>
  <si>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</si>
  <si>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</si>
  <si>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</si>
  <si>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</si>
  <si>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</si>
  <si>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</si>
  <si>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</si>
  <si>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</si>
  <si>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</si>
  <si>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</si>
  <si>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</si>
  <si>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</si>
  <si>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</si>
  <si>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</si>
  <si>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</si>
  <si>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</si>
  <si>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</si>
  <si>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</si>
  <si>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</si>
  <si>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</si>
  <si>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</si>
  <si>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</si>
  <si>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</si>
  <si>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</si>
  <si>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</si>
  <si>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</si>
  <si>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</si>
  <si>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</si>
  <si>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</si>
  <si>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</si>
  <si>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</si>
  <si>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</si>
  <si>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</si>
  <si>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</si>
  <si>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</si>
  <si>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</si>
  <si>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</si>
  <si>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</si>
  <si>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</si>
  <si>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</si>
  <si>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</si>
  <si>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</si>
  <si>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</si>
  <si>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</si>
  <si>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</si>
  <si>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</si>
  <si>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</si>
  <si>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</si>
  <si>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</si>
  <si>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</si>
  <si>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</si>
  <si>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</si>
  <si>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</si>
  <si>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</si>
  <si>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</si>
  <si>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</si>
  <si>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</si>
  <si>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</si>
  <si>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</si>
  <si>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</si>
  <si>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</si>
  <si>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</si>
  <si>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</si>
  <si>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</si>
  <si>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</si>
  <si>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</si>
  <si>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</si>
  <si>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</si>
  <si>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</si>
  <si>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</si>
  <si>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</si>
  <si>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</si>
  <si>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</si>
  <si>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</si>
  <si>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</si>
  <si>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</si>
  <si>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</si>
  <si>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</si>
  <si>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</si>
  <si>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</si>
  <si>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</si>
  <si>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</si>
  <si>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</si>
  <si>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</si>
  <si>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</si>
  <si>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</si>
  <si>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</si>
  <si>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</si>
  <si>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</si>
  <si>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</si>
  <si>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</si>
  <si>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</si>
  <si>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</si>
  <si>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</si>
  <si>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</si>
  <si>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</si>
  <si>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</si>
  <si>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</si>
  <si>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</si>
  <si>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</si>
  <si>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</si>
  <si>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</si>
  <si>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</si>
  <si>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</si>
  <si>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</si>
  <si>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</si>
  <si>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</si>
  <si>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</si>
  <si>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</si>
  <si>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</si>
  <si>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</si>
  <si>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</si>
  <si>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</si>
  <si>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</si>
  <si>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</si>
  <si>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</si>
  <si>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</si>
  <si>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</si>
  <si>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</si>
  <si>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</si>
  <si>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</si>
  <si>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</si>
  <si>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</si>
  <si>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</si>
  <si>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</si>
  <si>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</si>
  <si>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</si>
  <si>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</si>
  <si>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</si>
  <si>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</si>
  <si>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</si>
  <si>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</si>
  <si>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</si>
  <si>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</si>
  <si>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</si>
  <si>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</si>
  <si>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</si>
  <si>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</si>
  <si>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</si>
  <si>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</si>
  <si>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</si>
  <si>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</si>
  <si>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</si>
  <si>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</si>
  <si>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</si>
  <si>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</si>
  <si>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</si>
  <si>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</si>
  <si>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</si>
  <si>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</si>
  <si>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</si>
  <si>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</si>
  <si>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</si>
  <si>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</si>
  <si>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</si>
  <si>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</si>
  <si>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</si>
  <si>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</si>
  <si>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</si>
  <si>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</si>
  <si>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</si>
  <si>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</si>
  <si>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</si>
  <si>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</si>
  <si>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</si>
  <si>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</si>
  <si>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</si>
  <si>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</si>
  <si>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</si>
  <si>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</si>
  <si>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</si>
  <si>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</si>
  <si>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</si>
  <si>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</si>
  <si>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</si>
  <si>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</si>
  <si>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</si>
  <si>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</si>
  <si>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</si>
  <si>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</si>
  <si>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</si>
  <si>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</si>
  <si>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</si>
  <si>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</si>
  <si>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</si>
  <si>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</si>
  <si>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</si>
  <si>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</si>
  <si>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</si>
  <si>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</si>
  <si>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</si>
  <si>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</si>
  <si>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</si>
  <si>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</si>
  <si>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</si>
  <si>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</si>
  <si>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</si>
  <si>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</si>
  <si>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</si>
  <si>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</si>
  <si>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</si>
  <si>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</si>
  <si>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</si>
  <si>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</si>
  <si>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</si>
  <si>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</si>
  <si>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</si>
  <si>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</si>
  <si>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</si>
  <si>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</si>
  <si>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</si>
  <si>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</si>
  <si>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</si>
  <si>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</si>
  <si>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</si>
  <si>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</si>
  <si>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</si>
  <si>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</si>
  <si>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</si>
  <si>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</si>
  <si>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</si>
  <si>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</si>
  <si>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</si>
  <si>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</si>
  <si>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</si>
  <si>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</si>
  <si>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</si>
  <si>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</si>
  <si>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</si>
  <si>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</si>
  <si>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</si>
  <si>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</si>
  <si>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</si>
  <si>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</si>
  <si>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</si>
  <si>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</si>
  <si>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</si>
  <si>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</si>
  <si>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</si>
  <si>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</si>
  <si>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</si>
  <si>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</si>
  <si>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</si>
  <si>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</si>
  <si>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</si>
  <si>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</si>
  <si>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</si>
  <si>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</si>
  <si>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</si>
  <si>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</si>
  <si>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</si>
  <si>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</si>
  <si>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</si>
  <si>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</si>
  <si>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</si>
  <si>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</si>
  <si>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</si>
  <si>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</si>
  <si>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</si>
  <si>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</si>
  <si>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</si>
  <si>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</si>
  <si>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</si>
  <si>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</si>
  <si>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</si>
  <si>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</si>
  <si>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</si>
  <si>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</si>
  <si>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</si>
  <si>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</si>
  <si>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</si>
  <si>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</si>
  <si>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</si>
  <si>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</si>
  <si>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</si>
  <si>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</si>
  <si>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</si>
  <si>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</si>
  <si>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</si>
  <si>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</si>
  <si>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</si>
  <si>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</si>
  <si>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</si>
  <si>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</si>
  <si>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</si>
  <si>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</si>
  <si>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</si>
  <si>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</si>
  <si>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</si>
  <si>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</si>
  <si>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</si>
  <si>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</si>
  <si>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</si>
  <si>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</si>
  <si>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</si>
  <si>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</si>
  <si>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</si>
  <si>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</si>
  <si>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</si>
  <si>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</si>
  <si>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</si>
  <si>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</si>
  <si>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</si>
  <si>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</si>
  <si>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</si>
  <si>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</si>
  <si>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</si>
  <si>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</si>
  <si>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</si>
  <si>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</si>
  <si>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</si>
  <si>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</si>
  <si>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</si>
  <si>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</si>
  <si>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</si>
  <si>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</si>
  <si>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</si>
  <si>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</si>
  <si>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</si>
  <si>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</si>
  <si>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</si>
  <si>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</si>
  <si>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</si>
  <si>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</si>
  <si>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</si>
  <si>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</si>
  <si>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</si>
  <si>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</si>
  <si>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</si>
  <si>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</si>
  <si>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</si>
  <si>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</si>
  <si>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</si>
  <si>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</si>
  <si>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</si>
  <si>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</si>
  <si>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</si>
  <si>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</si>
  <si>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</si>
  <si>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</si>
  <si>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</si>
  <si>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</si>
  <si>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</si>
  <si>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</si>
  <si>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</si>
  <si>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</si>
  <si>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</si>
  <si>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</si>
  <si>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</si>
  <si>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</si>
  <si>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</si>
  <si>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</si>
  <si>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</si>
  <si>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</si>
  <si>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</si>
  <si>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</si>
  <si>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</si>
  <si>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</si>
  <si>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</si>
  <si>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</si>
  <si>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</si>
  <si>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</si>
  <si>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</si>
  <si>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</si>
  <si>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</si>
  <si>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</si>
  <si>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</si>
  <si>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</si>
  <si>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</si>
  <si>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</si>
  <si>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</si>
  <si>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</si>
  <si>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</si>
  <si>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</si>
  <si>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</si>
  <si>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</si>
  <si>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</si>
  <si>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</si>
  <si>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</si>
  <si>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</si>
  <si>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</si>
  <si>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</si>
  <si>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</si>
  <si>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</si>
  <si>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</si>
  <si>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</si>
  <si>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</si>
  <si>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</si>
  <si>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</si>
  <si>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</si>
  <si>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</si>
  <si>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</si>
  <si>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</si>
  <si>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</si>
  <si>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</si>
  <si>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</si>
  <si>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</si>
  <si>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</si>
  <si>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</si>
  <si>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</si>
  <si>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</si>
  <si>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</si>
  <si>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</si>
  <si>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</si>
  <si>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</si>
  <si>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</si>
  <si>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</si>
  <si>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</si>
  <si>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</si>
  <si>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</si>
  <si>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</si>
  <si>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</si>
  <si>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</si>
  <si>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</si>
  <si>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</si>
  <si>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</si>
  <si>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</si>
  <si>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</si>
  <si>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</si>
  <si>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</si>
  <si>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</si>
  <si>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</si>
  <si>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</si>
  <si>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</si>
  <si>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</si>
  <si>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</si>
  <si>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</si>
  <si>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</si>
  <si>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</si>
  <si>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</si>
  <si>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</si>
  <si>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</si>
  <si>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</si>
  <si>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</si>
  <si>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</si>
  <si>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</si>
  <si>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</si>
  <si>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</si>
  <si>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</si>
  <si>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</si>
  <si>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</si>
  <si>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</si>
  <si>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</si>
  <si>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</si>
  <si>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</si>
  <si>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</si>
  <si>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</si>
  <si>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</si>
  <si>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</si>
  <si>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</si>
  <si>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</si>
  <si>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</si>
  <si>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</si>
  <si>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</si>
  <si>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</si>
  <si>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</si>
  <si>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</si>
  <si>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</si>
  <si>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</si>
  <si>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</si>
  <si>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</si>
  <si>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</si>
  <si>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</si>
  <si>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</si>
  <si>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</si>
  <si>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</si>
  <si>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</si>
  <si>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</si>
  <si>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</si>
  <si>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</si>
  <si>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</si>
  <si>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</si>
  <si>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</si>
  <si>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</si>
  <si>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</si>
  <si>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</si>
  <si>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</si>
  <si>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</si>
  <si>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</si>
  <si>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</si>
  <si>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</si>
  <si>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</si>
  <si>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</si>
  <si>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</si>
  <si>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</si>
  <si>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</si>
  <si>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</si>
  <si>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</si>
  <si>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</si>
  <si>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</si>
  <si>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</si>
  <si>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</si>
  <si>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</si>
  <si>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</si>
  <si>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</si>
  <si>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</si>
  <si>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</si>
  <si>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</si>
  <si>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</si>
  <si>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</si>
  <si>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</si>
  <si>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</si>
  <si>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</si>
  <si>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</si>
  <si>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</si>
  <si>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</si>
  <si>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</si>
  <si>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</si>
  <si>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</si>
  <si>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</si>
  <si>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</si>
  <si>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</si>
  <si>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</si>
  <si>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</si>
  <si>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</si>
  <si>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</si>
  <si>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</si>
  <si>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</si>
  <si>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</si>
  <si>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</si>
  <si>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</si>
  <si>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</si>
  <si>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</si>
  <si>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</si>
  <si>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</si>
  <si>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</si>
  <si>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</si>
  <si>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</si>
  <si>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</si>
  <si>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</si>
  <si>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</si>
  <si>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</si>
  <si>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</si>
  <si>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</si>
  <si>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</si>
  <si>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</si>
  <si>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</si>
  <si>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</si>
  <si>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</si>
  <si>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</si>
  <si>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</si>
  <si>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</si>
  <si>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</si>
  <si>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</si>
  <si>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</si>
  <si>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</si>
  <si>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</si>
  <si>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</si>
  <si>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</si>
  <si>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</si>
  <si>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</si>
  <si>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</si>
  <si>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</si>
  <si>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</si>
  <si>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</si>
  <si>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</si>
  <si>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</si>
  <si>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</si>
  <si>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</si>
  <si>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</si>
  <si>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</si>
  <si>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</si>
  <si>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</si>
  <si>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</si>
  <si>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</si>
  <si>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</si>
  <si>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</si>
  <si>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</si>
  <si>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</si>
  <si>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</si>
  <si>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</si>
  <si>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</si>
  <si>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</si>
  <si>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</si>
  <si>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</si>
  <si>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</si>
  <si>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</si>
  <si>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</si>
  <si>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</si>
  <si>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</si>
  <si>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</si>
  <si>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</si>
  <si>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</si>
  <si>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</si>
  <si>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</si>
  <si>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</si>
  <si>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</si>
  <si>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</si>
  <si>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</si>
  <si>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</si>
  <si>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</si>
  <si>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</si>
  <si>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</si>
  <si>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</si>
  <si>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</si>
  <si>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</si>
  <si>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</si>
  <si>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</si>
  <si>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</si>
  <si>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</si>
  <si>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</si>
  <si>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</si>
  <si>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</si>
  <si>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</si>
  <si>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</si>
  <si>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</si>
  <si>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</si>
  <si>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</si>
  <si>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</si>
  <si>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</si>
  <si>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</si>
  <si>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</si>
  <si>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</si>
  <si>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</si>
  <si>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</si>
  <si>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</si>
  <si>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</si>
  <si>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</si>
  <si>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</si>
  <si>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</si>
  <si>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</si>
  <si>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</si>
  <si>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</si>
  <si>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</si>
  <si>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</si>
  <si>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</si>
  <si>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</si>
  <si>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</si>
  <si>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</si>
  <si>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</si>
  <si>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</si>
  <si>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</si>
  <si>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</si>
  <si>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</si>
  <si>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</si>
  <si>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</si>
  <si>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</si>
  <si>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</si>
  <si>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</si>
  <si>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</si>
  <si>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</si>
  <si>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</si>
  <si>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</si>
  <si>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</si>
  <si>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</si>
  <si>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</si>
  <si>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</si>
  <si>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</si>
  <si>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</si>
  <si>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</si>
  <si>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</si>
  <si>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</si>
  <si>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</si>
  <si>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</si>
  <si>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</si>
  <si>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</si>
  <si>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</si>
  <si>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</si>
  <si>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</si>
  <si>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</si>
  <si>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</si>
  <si>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</si>
  <si>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</si>
  <si>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</si>
  <si>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</si>
  <si>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</si>
  <si>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</si>
  <si>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</si>
  <si>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</si>
  <si>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</si>
  <si>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</si>
  <si>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</si>
  <si>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</si>
  <si>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</si>
  <si>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</si>
  <si>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</si>
  <si>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</si>
  <si>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</si>
  <si>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</si>
  <si>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</si>
  <si>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</si>
  <si>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</si>
  <si>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</si>
  <si>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</si>
  <si>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</si>
  <si>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</si>
  <si>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</si>
  <si>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</si>
  <si>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</si>
  <si>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</si>
  <si>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</si>
  <si>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</si>
  <si>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</si>
  <si>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</si>
  <si>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</si>
  <si>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</si>
  <si>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</si>
  <si>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</si>
  <si>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</si>
  <si>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</si>
  <si>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</si>
  <si>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</si>
  <si>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</si>
  <si>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</si>
  <si>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</si>
  <si>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</si>
  <si>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</si>
  <si>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</si>
  <si>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</si>
  <si>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</si>
  <si>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</si>
  <si>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</si>
  <si>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</si>
  <si>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</si>
  <si>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</si>
  <si>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</si>
  <si>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</si>
  <si>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</si>
  <si>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</si>
  <si>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</si>
  <si>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</si>
  <si>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</si>
  <si>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</si>
  <si>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</si>
  <si>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</si>
  <si>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</si>
  <si>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</si>
  <si>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</si>
  <si>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</si>
  <si>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</si>
  <si>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</si>
  <si>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</si>
  <si>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</si>
  <si>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</si>
  <si>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</si>
  <si>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</si>
  <si>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</si>
  <si>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</si>
  <si>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</si>
  <si>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</si>
  <si>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</si>
  <si>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</si>
  <si>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</si>
  <si>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</si>
  <si>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</si>
  <si>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</si>
  <si>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</si>
  <si>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</si>
  <si>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</si>
  <si>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</si>
  <si>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</si>
  <si>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</si>
  <si>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</si>
  <si>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</si>
  <si>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</si>
  <si>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</si>
  <si>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</si>
  <si>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</si>
  <si>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</si>
  <si>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</si>
  <si>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</si>
  <si>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</si>
  <si>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</si>
  <si>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</si>
  <si>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</si>
  <si>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</si>
  <si>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</si>
  <si>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</si>
  <si>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</si>
  <si>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</si>
  <si>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</si>
  <si>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</si>
  <si>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</si>
  <si>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</si>
  <si>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</si>
  <si>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</si>
  <si>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</si>
  <si>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</si>
  <si>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</si>
  <si>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</si>
  <si>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</si>
  <si>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</si>
  <si>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</si>
  <si>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</si>
  <si>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</si>
  <si>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</si>
  <si>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</si>
  <si>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</si>
  <si>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</si>
  <si>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</si>
  <si>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</si>
  <si>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</si>
  <si>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</si>
  <si>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</si>
  <si>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</si>
  <si>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</si>
  <si>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</si>
  <si>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</si>
  <si>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</si>
  <si>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</si>
  <si>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</si>
  <si>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</si>
  <si>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</si>
  <si>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</si>
  <si>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</si>
  <si>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</si>
  <si>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</si>
  <si>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</si>
  <si>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</si>
  <si>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</si>
  <si>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</si>
  <si>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</si>
  <si>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</si>
  <si>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</si>
  <si>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</si>
  <si>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</si>
  <si>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</si>
  <si>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</si>
  <si>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</si>
  <si>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</si>
  <si>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</si>
  <si>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</si>
  <si>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</si>
  <si>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</si>
  <si>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</si>
  <si>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</si>
  <si>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</si>
  <si>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</si>
  <si>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</si>
  <si>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</si>
  <si>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</si>
  <si>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</si>
  <si>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</si>
  <si>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</si>
  <si>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</si>
  <si>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</si>
  <si>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</si>
  <si>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</si>
  <si>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</si>
  <si>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</si>
  <si>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</si>
  <si>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</si>
  <si>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</si>
  <si>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</si>
  <si>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</si>
  <si>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</si>
  <si>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</si>
  <si>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</si>
  <si>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</si>
  <si>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</si>
  <si>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</si>
  <si>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</si>
  <si>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</si>
  <si>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</si>
  <si>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</si>
  <si>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</si>
  <si>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</si>
  <si>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</si>
  <si>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</si>
  <si>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</si>
  <si>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</si>
  <si>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</si>
  <si>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</si>
  <si>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</si>
  <si>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</si>
  <si>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</si>
  <si>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</si>
  <si>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</si>
  <si>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</si>
  <si>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</si>
  <si>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</si>
  <si>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</si>
  <si>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</si>
  <si>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</si>
  <si>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</si>
  <si>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</si>
  <si>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</si>
  <si>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</si>
  <si>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</si>
  <si>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</si>
  <si>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</si>
  <si>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</si>
  <si>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</si>
  <si>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</si>
  <si>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</si>
  <si>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</si>
  <si>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</si>
  <si>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</si>
  <si>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</si>
  <si>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</si>
  <si>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</si>
  <si>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</si>
  <si>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</si>
  <si>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</si>
  <si>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</si>
  <si>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</si>
  <si>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</si>
  <si>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</si>
  <si>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</si>
  <si>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</si>
  <si>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</si>
  <si>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</si>
  <si>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</si>
  <si>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</si>
  <si>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</si>
  <si>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</si>
  <si>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</si>
  <si>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</si>
  <si>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</si>
  <si>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</si>
  <si>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</si>
  <si>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</si>
  <si>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</si>
  <si>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</si>
  <si>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</si>
  <si>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</si>
  <si>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</si>
  <si>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</si>
  <si>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</si>
  <si>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</si>
  <si>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</si>
  <si>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</si>
  <si>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</si>
  <si>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</si>
  <si>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</si>
  <si>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</si>
  <si>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</si>
  <si>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</si>
  <si>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</si>
  <si>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</si>
  <si>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</si>
  <si>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</si>
  <si>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</si>
  <si>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</si>
  <si>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</si>
  <si>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</si>
  <si>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</si>
  <si>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</si>
  <si>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</si>
  <si>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</si>
  <si>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</si>
  <si>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</si>
  <si>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</si>
  <si>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</si>
  <si>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</si>
  <si>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</si>
  <si>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</si>
  <si>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</si>
  <si>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</si>
  <si>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</si>
  <si>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</si>
  <si>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</si>
  <si>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</si>
  <si>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</si>
  <si>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</si>
  <si>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</si>
  <si>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</si>
  <si>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</si>
  <si>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</si>
  <si>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</si>
  <si>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</si>
  <si>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</si>
  <si>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</si>
  <si>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</si>
  <si>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</si>
  <si>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</si>
  <si>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</si>
  <si>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</si>
  <si>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</si>
  <si>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</si>
  <si>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</si>
  <si>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</si>
  <si>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</si>
  <si>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</si>
  <si>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</si>
  <si>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</si>
  <si>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</si>
  <si>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</si>
  <si>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</si>
  <si>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</si>
  <si>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</si>
  <si>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</si>
  <si>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</si>
  <si>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</si>
  <si>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</si>
  <si>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</si>
  <si>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</si>
  <si>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</si>
  <si>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</si>
  <si>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</si>
  <si>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</si>
  <si>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</si>
  <si>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</si>
  <si>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</si>
  <si>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</si>
  <si>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</si>
  <si>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</si>
  <si>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</si>
  <si>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</si>
  <si>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</si>
  <si>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</si>
  <si>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</si>
  <si>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</si>
  <si>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</si>
  <si>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</si>
  <si>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</si>
  <si>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</si>
  <si>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</si>
  <si>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</si>
  <si>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</si>
  <si>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</si>
  <si>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</si>
  <si>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</si>
  <si>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</si>
  <si>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</si>
  <si>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</si>
  <si>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</si>
  <si>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</si>
  <si>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</si>
  <si>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</si>
  <si>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</si>
  <si>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</si>
  <si>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</si>
  <si>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</si>
  <si>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</si>
  <si>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</si>
  <si>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</si>
  <si>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</si>
  <si>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</si>
  <si>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</si>
  <si>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</si>
  <si>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</si>
  <si>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</si>
  <si>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</si>
  <si>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</si>
  <si>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</si>
  <si>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</si>
  <si>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</si>
  <si>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</si>
  <si>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</si>
  <si>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</si>
  <si>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</si>
  <si>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</si>
  <si>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</si>
  <si>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</si>
  <si>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</si>
  <si>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</si>
  <si>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</si>
  <si>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</si>
  <si>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</si>
  <si>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</si>
  <si>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</si>
  <si>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</si>
  <si>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</si>
  <si>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</si>
  <si>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</si>
  <si>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</si>
  <si>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</si>
  <si>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</si>
  <si>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</si>
  <si>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</si>
  <si>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</si>
  <si>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</si>
  <si>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</si>
  <si>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</si>
  <si>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</si>
  <si>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</si>
  <si>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</si>
  <si>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</si>
  <si>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</si>
  <si>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</si>
  <si>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</si>
  <si>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</si>
  <si>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</si>
  <si>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</si>
  <si>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</si>
  <si>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</si>
  <si>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</si>
  <si>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</si>
  <si>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</si>
  <si>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</si>
  <si>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</si>
  <si>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</si>
  <si>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</si>
  <si>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</si>
  <si>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</si>
  <si>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</si>
  <si>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</si>
  <si>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</si>
  <si>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</si>
  <si>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</si>
  <si>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</si>
  <si>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</si>
  <si>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</si>
  <si>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</si>
  <si>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</si>
  <si>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</si>
  <si>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</si>
  <si>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</si>
  <si>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</si>
  <si>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</si>
  <si>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</si>
  <si>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</si>
  <si>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</si>
  <si>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</si>
  <si>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</si>
  <si>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</si>
  <si>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</si>
  <si>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</si>
  <si>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</si>
  <si>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</si>
  <si>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</si>
  <si>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</si>
  <si>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</si>
  <si>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</si>
  <si>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</si>
  <si>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</si>
  <si>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</si>
  <si>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</si>
  <si>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</si>
  <si>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</si>
  <si>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</si>
  <si>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</si>
  <si>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</si>
  <si>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</si>
  <si>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</si>
  <si>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</si>
  <si>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</si>
  <si>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</si>
  <si>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</si>
  <si>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</si>
  <si>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</si>
  <si>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</si>
  <si>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</si>
  <si>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</si>
  <si>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</si>
  <si>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</si>
  <si>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</si>
  <si>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</si>
  <si>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</si>
  <si>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</si>
  <si>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</si>
  <si>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</si>
  <si>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</si>
  <si>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</si>
  <si>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</si>
  <si>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</si>
  <si>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</si>
  <si>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</si>
  <si>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</si>
  <si>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</si>
  <si>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</si>
  <si>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</si>
  <si>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</si>
  <si>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</si>
  <si>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</si>
  <si>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</si>
  <si>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</si>
  <si>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</si>
  <si>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</si>
  <si>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</si>
  <si>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</si>
  <si>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</si>
  <si>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</si>
  <si>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</si>
  <si>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</si>
  <si>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</si>
  <si>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</si>
  <si>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</si>
  <si>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</si>
  <si>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</si>
  <si>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</si>
  <si>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</si>
  <si>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</si>
  <si>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</si>
  <si>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</si>
  <si>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</si>
  <si>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</si>
  <si>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</si>
  <si>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</si>
  <si>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</si>
  <si>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</si>
  <si>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</si>
  <si>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</si>
  <si>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</si>
  <si>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</si>
  <si>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</si>
  <si>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</si>
  <si>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</si>
  <si>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</si>
  <si>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</si>
  <si>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</si>
  <si>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</si>
  <si>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</si>
  <si>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</si>
  <si>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</si>
  <si>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</si>
  <si>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</si>
  <si>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</si>
  <si>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</si>
  <si>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</si>
  <si>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</si>
  <si>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</si>
  <si>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</si>
  <si>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</si>
  <si>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</si>
  <si>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</si>
  <si>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</si>
  <si>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</si>
  <si>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</si>
  <si>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</si>
  <si>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</si>
  <si>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</si>
  <si>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</si>
  <si>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</si>
  <si>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</si>
  <si>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</si>
  <si>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</si>
  <si>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</si>
  <si>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</si>
  <si>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</si>
  <si>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</si>
  <si>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</si>
  <si>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</si>
  <si>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</si>
  <si>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</si>
  <si>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</si>
  <si>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</si>
  <si>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</si>
  <si>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</si>
  <si>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</si>
  <si>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</si>
  <si>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</si>
  <si>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</si>
  <si>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</si>
  <si>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</si>
  <si>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</si>
  <si>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</si>
  <si>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</si>
  <si>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</si>
  <si>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</si>
  <si>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</si>
  <si>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</si>
  <si>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</si>
  <si>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</si>
  <si>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</si>
  <si>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</si>
  <si>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</si>
  <si>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</si>
  <si>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</si>
  <si>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</si>
  <si>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</si>
  <si>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</si>
  <si>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</si>
  <si>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</si>
  <si>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</si>
  <si>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</si>
  <si>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</si>
  <si>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</si>
  <si>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</si>
  <si>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</si>
  <si>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</si>
  <si>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</si>
  <si>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</si>
  <si>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</si>
  <si>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</si>
  <si>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</si>
  <si>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</si>
  <si>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</si>
  <si>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</si>
  <si>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</si>
  <si>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</si>
  <si>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</si>
  <si>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</si>
  <si>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</si>
  <si>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</si>
  <si>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</si>
  <si>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</si>
  <si>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</si>
  <si>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</si>
  <si>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</si>
  <si>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</si>
  <si>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</si>
  <si>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</si>
  <si>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</si>
  <si>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</si>
  <si>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</si>
  <si>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</si>
  <si>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</si>
  <si>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</si>
  <si>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</si>
  <si>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</si>
  <si>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</si>
  <si>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</si>
  <si>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</si>
  <si>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</si>
  <si>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</si>
  <si>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</si>
  <si>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</si>
  <si>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</si>
  <si>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</si>
  <si>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</si>
  <si>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</si>
  <si>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</si>
  <si>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</si>
  <si>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</si>
  <si>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</si>
  <si>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</si>
  <si>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</si>
  <si>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</si>
  <si>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</si>
  <si>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</si>
  <si>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</si>
  <si>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</si>
  <si>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</si>
  <si>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</si>
  <si>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</si>
  <si>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</si>
  <si>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</si>
  <si>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</si>
  <si>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</si>
  <si>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</si>
  <si>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</si>
  <si>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</si>
  <si>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</si>
  <si>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</si>
  <si>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</si>
  <si>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</si>
  <si>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</si>
  <si>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</si>
  <si>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</si>
  <si>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</si>
  <si>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</si>
  <si>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</si>
  <si>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</si>
  <si>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</si>
  <si>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</si>
  <si>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</si>
  <si>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</si>
  <si>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</si>
  <si>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</si>
  <si>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</si>
  <si>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</si>
  <si>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</si>
  <si>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</si>
  <si>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</si>
  <si>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</si>
  <si>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</si>
  <si>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</si>
  <si>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</si>
  <si>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</si>
  <si>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</si>
  <si>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</si>
  <si>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</si>
  <si>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</si>
  <si>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</si>
  <si>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</si>
  <si>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</si>
  <si>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</si>
  <si>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</si>
  <si>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</si>
  <si>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</si>
  <si>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</si>
  <si>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</si>
  <si>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</si>
  <si>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</si>
  <si>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</si>
  <si>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</si>
  <si>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</si>
  <si>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</si>
  <si>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</si>
  <si>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</si>
  <si>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</si>
  <si>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</si>
  <si>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</si>
  <si>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</si>
  <si>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</si>
  <si>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</si>
  <si>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</si>
  <si>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</si>
  <si>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</si>
  <si>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</si>
  <si>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</si>
  <si>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</si>
  <si>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</si>
  <si>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</si>
  <si>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</si>
  <si>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</si>
  <si>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</si>
  <si>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</si>
  <si>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</si>
  <si>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</si>
  <si>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</si>
  <si>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</si>
  <si>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</si>
  <si>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</si>
  <si>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</si>
  <si>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</si>
  <si>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</si>
  <si>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</si>
  <si>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</si>
  <si>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</si>
  <si>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</si>
  <si>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</si>
  <si>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</si>
  <si>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</si>
  <si>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</si>
  <si>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</si>
  <si>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</si>
  <si>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</si>
  <si>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</si>
  <si>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</si>
  <si>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</si>
  <si>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</si>
  <si>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</si>
  <si>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</si>
  <si>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</si>
  <si>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</si>
  <si>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</si>
  <si>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</si>
  <si>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</si>
  <si>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</si>
  <si>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</si>
  <si>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</si>
  <si>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</si>
  <si>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</si>
  <si>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</si>
  <si>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</si>
  <si>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</si>
  <si>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</si>
  <si>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</si>
  <si>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</si>
  <si>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</si>
  <si>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</si>
  <si>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</si>
  <si>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</si>
  <si>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</si>
  <si>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</si>
  <si>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</si>
  <si>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</si>
  <si>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</si>
  <si>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</si>
  <si>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</si>
  <si>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</si>
  <si>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</si>
  <si>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</si>
  <si>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</si>
  <si>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</si>
  <si>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</si>
  <si>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</si>
  <si>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</si>
  <si>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</si>
  <si>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</si>
  <si>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</si>
  <si>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</si>
  <si>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</si>
  <si>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</si>
  <si>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</si>
  <si>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</si>
  <si>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</si>
  <si>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</si>
  <si>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</si>
  <si>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</si>
  <si>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</si>
  <si>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</si>
  <si>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</si>
  <si>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</si>
  <si>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</si>
  <si>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</si>
  <si>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</si>
  <si>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</si>
  <si>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</si>
  <si>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</si>
  <si>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</si>
  <si>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</si>
  <si>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</si>
  <si>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</si>
  <si>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</si>
  <si>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</si>
  <si>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</si>
  <si>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</si>
  <si>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</si>
  <si>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</si>
  <si>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</si>
  <si>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</si>
  <si>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</si>
  <si>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</si>
  <si>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</si>
  <si>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</si>
  <si>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</si>
  <si>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</si>
  <si>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</si>
  <si>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</si>
  <si>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</si>
  <si>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</si>
  <si>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</si>
  <si>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</si>
  <si>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</si>
  <si>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</si>
  <si>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</si>
  <si>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</si>
  <si>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</si>
  <si>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</si>
  <si>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</si>
  <si>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</si>
  <si>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</si>
  <si>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</si>
  <si>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</si>
  <si>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</si>
  <si>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</si>
  <si>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</si>
  <si>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</si>
  <si>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</si>
  <si>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</si>
  <si>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</si>
  <si>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</si>
  <si>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</si>
  <si>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</si>
  <si>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</si>
  <si>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</si>
  <si>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</si>
  <si>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</si>
  <si>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</si>
  <si>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</si>
  <si>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</si>
  <si>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</si>
  <si>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</si>
  <si>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</si>
  <si>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</si>
  <si>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</si>
  <si>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</si>
  <si>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</si>
  <si>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</si>
  <si>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</si>
  <si>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</si>
  <si>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</si>
  <si>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</si>
  <si>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</si>
  <si>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</si>
  <si>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</si>
  <si>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</si>
  <si>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</si>
  <si>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</si>
  <si>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</si>
  <si>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</si>
  <si>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</si>
  <si>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</si>
  <si>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</si>
  <si>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</si>
  <si>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</si>
  <si>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</si>
  <si>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</si>
  <si>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</si>
  <si>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</si>
  <si>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</si>
  <si>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</si>
  <si>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</si>
  <si>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</si>
  <si>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</si>
  <si>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</si>
  <si>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</si>
  <si>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</si>
  <si>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</si>
  <si>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</si>
  <si>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</si>
  <si>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</si>
  <si>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</si>
  <si>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</si>
  <si>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</si>
  <si>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</si>
  <si>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</si>
  <si>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</si>
  <si>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</si>
  <si>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</si>
  <si>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</si>
  <si>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</si>
  <si>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</si>
  <si>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</si>
  <si>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</si>
  <si>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</si>
  <si>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</si>
  <si>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</si>
  <si>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</si>
  <si>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</si>
  <si>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</si>
  <si>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</si>
  <si>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</si>
  <si>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</si>
  <si>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</si>
  <si>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</si>
  <si>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</si>
  <si>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</si>
  <si>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</si>
  <si>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</si>
  <si>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</si>
  <si>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</si>
  <si>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</si>
  <si>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</si>
  <si>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</si>
  <si>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</si>
  <si>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</si>
  <si>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</si>
  <si>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</si>
  <si>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</si>
  <si>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</si>
  <si>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</si>
  <si>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</si>
  <si>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</si>
  <si>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</si>
  <si>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</si>
  <si>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</si>
  <si>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</si>
  <si>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</si>
  <si>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</si>
  <si>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</si>
  <si>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</si>
  <si>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</si>
  <si>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</si>
  <si>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</si>
  <si>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</si>
  <si>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</si>
  <si>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</si>
  <si>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</si>
  <si>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</si>
  <si>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</si>
  <si>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</si>
  <si>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</si>
  <si>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</si>
  <si>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</si>
  <si>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</si>
  <si>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</si>
  <si>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</si>
  <si>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</si>
  <si>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</si>
  <si>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</si>
  <si>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</si>
  <si>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</si>
  <si>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</si>
  <si>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</si>
  <si>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</si>
  <si>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</si>
  <si>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</si>
  <si>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</si>
  <si>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</si>
  <si>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</si>
  <si>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</si>
  <si>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</si>
  <si>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</si>
  <si>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</si>
  <si>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</si>
  <si>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</si>
  <si>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</si>
  <si>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</si>
  <si>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</si>
  <si>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</si>
  <si>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</si>
  <si>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</si>
  <si>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</si>
  <si>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</si>
  <si>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</si>
  <si>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</si>
  <si>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</si>
  <si>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</si>
  <si>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</si>
  <si>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</si>
  <si>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</si>
  <si>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</si>
  <si>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</si>
  <si>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</si>
  <si>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</si>
  <si>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</si>
  <si>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</si>
  <si>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</si>
  <si>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</si>
  <si>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</si>
  <si>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</si>
  <si>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</si>
  <si>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</si>
  <si>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</si>
  <si>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</si>
  <si>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</si>
  <si>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</si>
  <si>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</si>
  <si>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</si>
  <si>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</si>
  <si>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</si>
  <si>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</si>
  <si>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</si>
  <si>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</si>
  <si>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</si>
  <si>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</si>
  <si>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</si>
  <si>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</si>
  <si>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</si>
  <si>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</si>
  <si>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</si>
  <si>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</si>
  <si>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</si>
  <si>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</si>
  <si>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</si>
  <si>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</si>
  <si>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</si>
  <si>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</si>
  <si>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</si>
  <si>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</si>
  <si>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</si>
  <si>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</si>
  <si>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</si>
  <si>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</si>
  <si>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</si>
  <si>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</si>
  <si>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</si>
  <si>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</si>
  <si>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</si>
  <si>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</si>
  <si>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</si>
  <si>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</si>
  <si>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</si>
  <si>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</si>
  <si>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</si>
  <si>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</si>
  <si>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</si>
  <si>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</si>
  <si>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</si>
  <si>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</si>
  <si>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</si>
  <si>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</si>
  <si>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</si>
  <si>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</si>
  <si>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</si>
  <si>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</si>
  <si>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</si>
  <si>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</si>
  <si>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</si>
  <si>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</si>
  <si>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</si>
  <si>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</si>
  <si>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</si>
  <si>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</si>
  <si>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</si>
  <si>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</si>
  <si>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</si>
  <si>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</si>
  <si>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</si>
  <si>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</si>
  <si>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</si>
  <si>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</si>
  <si>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</si>
  <si>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</si>
  <si>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</si>
  <si>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</si>
  <si>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</si>
  <si>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</si>
  <si>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</si>
  <si>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</si>
  <si>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</si>
  <si>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</si>
  <si>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</si>
  <si>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</si>
  <si>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</si>
  <si>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</si>
  <si>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</si>
  <si>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</si>
  <si>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</si>
  <si>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</si>
  <si>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</si>
  <si>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</si>
  <si>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</si>
  <si>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</si>
  <si>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</si>
  <si>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</si>
  <si>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</si>
  <si>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</si>
  <si>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</si>
  <si>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</si>
  <si>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</si>
  <si>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</si>
  <si>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</si>
  <si>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</si>
  <si>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</si>
  <si>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</si>
  <si>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</si>
  <si>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</si>
  <si>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</si>
  <si>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</si>
  <si>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</si>
  <si>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</si>
  <si>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</si>
  <si>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</si>
  <si>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</si>
  <si>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</si>
  <si>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</si>
  <si>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</si>
  <si>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</si>
  <si>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</si>
  <si>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</si>
  <si>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</si>
  <si>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</si>
  <si>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</si>
  <si>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</si>
  <si>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</si>
  <si>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</si>
  <si>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</si>
  <si>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</si>
  <si>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</si>
  <si>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</si>
  <si>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</si>
  <si>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</si>
  <si>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</si>
  <si>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</si>
  <si>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</si>
  <si>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</si>
  <si>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</si>
  <si>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</si>
  <si>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</si>
  <si>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</si>
  <si>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</si>
  <si>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</si>
  <si>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</si>
  <si>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</si>
  <si>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</si>
  <si>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</si>
  <si>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</si>
  <si>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</si>
  <si>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</si>
  <si>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</si>
  <si>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</si>
  <si>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</si>
  <si>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</si>
  <si>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</si>
  <si>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</si>
  <si>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</si>
  <si>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</si>
  <si>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</si>
  <si>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</si>
  <si>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</si>
  <si>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</si>
  <si>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</si>
  <si>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</si>
  <si>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</si>
  <si>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</si>
  <si>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</si>
  <si>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</si>
  <si>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</si>
  <si>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</si>
  <si>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</si>
  <si>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</si>
  <si>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</si>
  <si>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</si>
  <si>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</si>
  <si>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</si>
  <si>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</si>
  <si>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</si>
  <si>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</si>
  <si>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</si>
  <si>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</si>
  <si>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</si>
  <si>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</si>
  <si>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</si>
  <si>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</si>
  <si>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</si>
  <si>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</si>
  <si>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</si>
  <si>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</si>
  <si>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</si>
  <si>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</si>
  <si>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</si>
  <si>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</si>
  <si>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</si>
  <si>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</si>
  <si>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</si>
  <si>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</si>
  <si>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</si>
  <si>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</si>
  <si>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</si>
  <si>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</si>
  <si>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</si>
  <si>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</si>
  <si>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</si>
  <si>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</si>
  <si>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</si>
  <si>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</si>
  <si>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</si>
  <si>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</si>
  <si>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</si>
  <si>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</si>
  <si>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</si>
  <si>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</si>
  <si>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</si>
  <si>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</si>
  <si>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</si>
  <si>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</si>
  <si>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</si>
  <si>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</si>
  <si>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</si>
  <si>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</si>
  <si>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</si>
  <si>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</si>
  <si>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</si>
  <si>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</si>
  <si>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</si>
  <si>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</si>
  <si>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</si>
  <si>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</si>
  <si>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</si>
  <si>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</si>
  <si>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</si>
  <si>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</si>
  <si>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</si>
  <si>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</si>
  <si>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</si>
  <si>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</si>
  <si>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</si>
  <si>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</si>
  <si>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</si>
  <si>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</si>
  <si>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</si>
  <si>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</si>
  <si>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</si>
  <si>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</si>
  <si>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</si>
  <si>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</si>
  <si>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</si>
  <si>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</si>
  <si>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</si>
  <si>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</si>
  <si>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</si>
  <si>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</si>
  <si>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</si>
  <si>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</si>
  <si>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</si>
  <si>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</si>
  <si>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</si>
  <si>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</si>
  <si>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</si>
  <si>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</si>
  <si>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</si>
  <si>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</si>
  <si>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</si>
  <si>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</si>
  <si>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</si>
  <si>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</si>
  <si>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</si>
  <si>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</si>
  <si>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</si>
  <si>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</si>
  <si>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</si>
  <si>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</si>
  <si>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</si>
  <si>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</si>
  <si>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</si>
  <si>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</si>
  <si>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</si>
  <si>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</si>
  <si>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</si>
  <si>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</si>
  <si>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</si>
  <si>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</si>
  <si>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</si>
  <si>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</si>
  <si>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</si>
  <si>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</si>
  <si>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</si>
  <si>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</si>
  <si>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</si>
  <si>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</si>
  <si>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</si>
  <si>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</si>
  <si>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</si>
  <si>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</si>
  <si>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</si>
  <si>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</si>
  <si>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</si>
  <si>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</si>
  <si>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</si>
  <si>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</si>
  <si>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</si>
  <si>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</si>
  <si>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</si>
  <si>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</si>
  <si>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</si>
  <si>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</si>
  <si>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</si>
  <si>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</si>
  <si>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</si>
  <si>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</si>
  <si>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</si>
  <si>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</si>
  <si>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</si>
  <si>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</si>
  <si>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</si>
  <si>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</si>
  <si>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</si>
  <si>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</si>
  <si>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</si>
  <si>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</si>
  <si>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</si>
  <si>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</si>
  <si>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</si>
  <si>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</si>
  <si>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</si>
  <si>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</si>
  <si>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</si>
  <si>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</si>
  <si>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</si>
  <si>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</si>
  <si>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</si>
  <si>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</si>
  <si>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</si>
  <si>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</si>
  <si>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</si>
  <si>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</si>
  <si>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</si>
  <si>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</si>
  <si>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</si>
  <si>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</si>
  <si>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</si>
  <si>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</si>
  <si>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</si>
  <si>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</si>
  <si>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</si>
  <si>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</si>
  <si>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</si>
  <si>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</si>
  <si>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</si>
  <si>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</si>
  <si>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</si>
  <si>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</si>
  <si>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</si>
  <si>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</si>
  <si>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</si>
  <si>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</si>
  <si>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</si>
  <si>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</si>
  <si>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</si>
  <si>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</si>
  <si>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</si>
  <si>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</si>
  <si>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</si>
  <si>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</si>
  <si>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</si>
  <si>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</si>
  <si>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</si>
  <si>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</si>
  <si>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</si>
  <si>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</si>
  <si>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</si>
  <si>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</si>
  <si>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</si>
  <si>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</si>
  <si>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</si>
  <si>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</si>
  <si>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</si>
  <si>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</si>
  <si>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</si>
  <si>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</si>
  <si>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</si>
  <si>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</si>
  <si>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</si>
  <si>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</si>
  <si>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</si>
  <si>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</si>
  <si>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</si>
  <si>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</si>
  <si>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</si>
  <si>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</si>
  <si>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</si>
  <si>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</si>
  <si>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</si>
  <si>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</si>
  <si>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</si>
  <si>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</si>
  <si>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</si>
  <si>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</si>
  <si>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</si>
  <si>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</si>
  <si>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</si>
  <si>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</si>
  <si>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</si>
  <si>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</si>
  <si>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</si>
  <si>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</si>
  <si>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</si>
  <si>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</si>
  <si>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</si>
  <si>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</si>
  <si>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</si>
  <si>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</si>
  <si>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</si>
  <si>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</si>
  <si>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</si>
  <si>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</si>
  <si>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</si>
  <si>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</si>
  <si>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</si>
  <si>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</si>
  <si>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</si>
  <si>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</si>
  <si>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</si>
  <si>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</si>
  <si>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</si>
  <si>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</si>
  <si>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</si>
  <si>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</si>
  <si>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</si>
  <si>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</si>
  <si>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</si>
  <si>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</si>
  <si>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</si>
  <si>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</si>
  <si>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</si>
  <si>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</si>
  <si>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</si>
  <si>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</si>
  <si>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</si>
  <si>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</si>
  <si>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</si>
  <si>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</si>
  <si>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</si>
  <si>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</si>
  <si>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</si>
  <si>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</si>
  <si>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</si>
  <si>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</si>
  <si>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</si>
  <si>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</si>
  <si>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</si>
  <si>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</si>
  <si>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</si>
  <si>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</si>
  <si>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</si>
  <si>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</si>
  <si>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</si>
  <si>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</si>
  <si>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</si>
  <si>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</si>
  <si>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</si>
  <si>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</si>
  <si>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</si>
  <si>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</si>
  <si>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</si>
  <si>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</si>
  <si>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</si>
  <si>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</si>
  <si>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</si>
  <si>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</si>
  <si>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</si>
  <si>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</si>
  <si>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</si>
  <si>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</si>
  <si>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</si>
  <si>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</si>
  <si>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</si>
  <si>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</si>
  <si>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</si>
  <si>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</si>
  <si>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</si>
  <si>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</si>
  <si>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</si>
  <si>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</si>
  <si>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</si>
  <si>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</si>
  <si>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</si>
  <si>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</si>
  <si>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</si>
  <si>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</si>
  <si>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</si>
  <si>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</si>
  <si>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</si>
  <si>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</si>
  <si>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</si>
  <si>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</si>
  <si>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</si>
  <si>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</si>
  <si>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</si>
  <si>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</si>
  <si>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</si>
  <si>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</si>
  <si>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</si>
  <si>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</si>
  <si>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</si>
  <si>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</si>
  <si>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</si>
  <si>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</si>
  <si>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</si>
  <si>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</si>
  <si>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</si>
  <si>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</si>
  <si>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</si>
  <si>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</si>
  <si>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</si>
  <si>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</si>
  <si>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</si>
  <si>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</si>
  <si>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</si>
  <si>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</si>
  <si>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</si>
  <si>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</si>
  <si>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</si>
  <si>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</si>
  <si>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</si>
  <si>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</si>
  <si>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</si>
  <si>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</si>
  <si>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</si>
  <si>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</si>
  <si>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</si>
  <si>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</si>
  <si>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</si>
  <si>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</si>
  <si>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</si>
  <si>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</si>
  <si>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</si>
  <si>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</si>
  <si>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</si>
  <si>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</si>
  <si>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</si>
  <si>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</si>
  <si>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</si>
  <si>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</si>
  <si>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</si>
  <si>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</si>
  <si>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</si>
  <si>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</si>
  <si>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</si>
  <si>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</si>
  <si>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</si>
  <si>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</si>
  <si>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</si>
  <si>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</si>
  <si>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</si>
  <si>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</si>
  <si>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</si>
  <si>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</si>
  <si>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</si>
  <si>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</si>
  <si>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</si>
  <si>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</si>
  <si>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</si>
  <si>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</si>
  <si>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</si>
  <si>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</si>
  <si>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</si>
  <si>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</si>
  <si>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</si>
  <si>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</si>
  <si>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</si>
  <si>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</si>
  <si>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</si>
  <si>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</si>
  <si>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</si>
  <si>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</si>
  <si>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</si>
  <si>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</si>
  <si>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</si>
  <si>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</si>
  <si>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</si>
  <si>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</si>
  <si>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</si>
  <si>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</si>
  <si>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</si>
  <si>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</si>
  <si>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</si>
  <si>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</si>
  <si>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</si>
  <si>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</si>
  <si>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</si>
  <si>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</si>
  <si>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</si>
  <si>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</si>
  <si>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</si>
  <si>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</si>
  <si>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</si>
  <si>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</si>
  <si>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</si>
  <si>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</si>
  <si>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</si>
  <si>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</si>
  <si>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</si>
  <si>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</si>
  <si>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</si>
  <si>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</si>
  <si>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</si>
  <si>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</si>
  <si>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</si>
  <si>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</si>
  <si>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</si>
  <si>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</si>
  <si>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</si>
  <si>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</si>
  <si>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</si>
  <si>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</si>
  <si>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</si>
  <si>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</si>
  <si>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</si>
  <si>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</si>
  <si>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</si>
  <si>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</si>
  <si>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</si>
  <si>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</si>
  <si>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</si>
  <si>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</si>
  <si>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</si>
  <si>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</si>
  <si>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</si>
  <si>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</si>
  <si>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</si>
  <si>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</si>
  <si>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</si>
  <si>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</si>
  <si>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</si>
  <si>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</si>
  <si>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</si>
  <si>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</si>
  <si>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</si>
  <si>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</si>
  <si>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</si>
  <si>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</si>
  <si>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</si>
  <si>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</si>
  <si>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</si>
  <si>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</si>
  <si>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</si>
  <si>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</si>
  <si>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</si>
  <si>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</si>
  <si>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</si>
  <si>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</si>
  <si>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</si>
  <si>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</si>
  <si>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</si>
  <si>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</si>
  <si>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</si>
  <si>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</si>
  <si>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</si>
  <si>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</si>
  <si>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</si>
  <si>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</si>
  <si>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</si>
  <si>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</si>
  <si>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</si>
  <si>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</si>
  <si>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</si>
  <si>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</si>
  <si>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</si>
  <si>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</si>
  <si>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</si>
  <si>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</si>
  <si>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</si>
  <si>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</si>
  <si>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</si>
  <si>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</si>
  <si>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</si>
  <si>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</si>
  <si>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</si>
  <si>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</si>
  <si>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</si>
  <si>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</si>
  <si>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</si>
  <si>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</si>
  <si>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</si>
  <si>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</si>
  <si>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</si>
  <si>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</si>
  <si>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</si>
  <si>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</si>
  <si>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</si>
  <si>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</si>
  <si>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</si>
  <si>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</si>
  <si>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</si>
  <si>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</si>
  <si>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</si>
  <si>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</si>
  <si>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</si>
  <si>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</si>
  <si>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</si>
  <si>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</si>
  <si>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</si>
  <si>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</si>
  <si>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</si>
  <si>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</si>
  <si>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</si>
  <si>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</si>
  <si>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</si>
  <si>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</si>
  <si>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</si>
  <si>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</si>
  <si>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</si>
  <si>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</si>
  <si>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</si>
  <si>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</si>
  <si>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</si>
  <si>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</si>
  <si>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</si>
  <si>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</si>
  <si>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</si>
  <si>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</si>
  <si>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</si>
  <si>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</si>
  <si>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</si>
  <si>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</si>
  <si>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</si>
  <si>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</si>
  <si>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</si>
  <si>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</si>
  <si>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</si>
  <si>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</si>
  <si>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</si>
  <si>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</si>
  <si>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</si>
  <si>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</si>
  <si>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</si>
  <si>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</si>
  <si>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</si>
  <si>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</si>
  <si>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</si>
  <si>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</si>
  <si>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</si>
  <si>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</si>
  <si>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</si>
  <si>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</si>
  <si>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</si>
  <si>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</si>
  <si>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</si>
  <si>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</si>
  <si>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</si>
  <si>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</si>
  <si>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</si>
  <si>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</si>
  <si>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</si>
  <si>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</si>
  <si>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</si>
  <si>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</si>
  <si>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</si>
  <si>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</si>
  <si>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</si>
  <si>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</si>
  <si>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</si>
  <si>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</si>
  <si>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</si>
  <si>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</si>
  <si>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</si>
  <si>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</si>
  <si>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</si>
  <si>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</si>
  <si>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</si>
  <si>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</si>
  <si>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</si>
  <si>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</si>
  <si>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</si>
  <si>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</si>
  <si>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</si>
  <si>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</si>
  <si>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</si>
  <si>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</si>
  <si>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</si>
  <si>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</si>
  <si>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</si>
  <si>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</si>
  <si>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</si>
  <si>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</si>
  <si>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</si>
  <si>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</si>
  <si>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</si>
  <si>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</si>
  <si>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</si>
  <si>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</si>
  <si>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</si>
  <si>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</si>
  <si>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</si>
  <si>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</si>
  <si>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</si>
  <si>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</si>
  <si>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</si>
  <si>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</si>
  <si>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</si>
  <si>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</si>
  <si>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</si>
  <si>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</si>
  <si>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</si>
  <si>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</si>
  <si>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</si>
  <si>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</si>
  <si>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</si>
  <si>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</si>
  <si>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</si>
  <si>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</si>
  <si>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</si>
  <si>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</si>
  <si>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</si>
  <si>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</si>
  <si>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</si>
  <si>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</si>
  <si>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</si>
  <si>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</si>
  <si>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</si>
  <si>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</si>
  <si>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</si>
  <si>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</si>
  <si>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</si>
  <si>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</si>
  <si>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</si>
  <si>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</si>
  <si>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</si>
  <si>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</si>
  <si>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</si>
  <si>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</si>
  <si>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</si>
  <si>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</si>
  <si>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</si>
  <si>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</si>
  <si>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</si>
  <si>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</si>
  <si>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</si>
  <si>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</si>
  <si>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</si>
  <si>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</si>
  <si>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</si>
  <si>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</si>
  <si>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</si>
  <si>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</si>
  <si>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</si>
  <si>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</si>
  <si>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</si>
  <si>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</si>
  <si>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</si>
  <si>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</si>
  <si>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</si>
  <si>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</si>
  <si>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</si>
  <si>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</si>
  <si>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</si>
  <si>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</si>
  <si>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</si>
  <si>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</si>
  <si>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</si>
  <si>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</si>
  <si>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</si>
  <si>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</si>
  <si>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</si>
  <si>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</si>
  <si>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</si>
  <si>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</si>
  <si>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</si>
  <si>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</si>
  <si>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</si>
  <si>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</si>
  <si>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</si>
  <si>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</si>
  <si>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</si>
  <si>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</si>
  <si>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</si>
  <si>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</si>
  <si>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</si>
  <si>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</si>
  <si>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</si>
  <si>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</si>
  <si>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</si>
  <si>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</si>
  <si>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</si>
  <si>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</si>
  <si>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</si>
  <si>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</si>
  <si>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</si>
  <si>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</si>
  <si>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</si>
  <si>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</si>
  <si>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</si>
  <si>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</si>
  <si>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</si>
  <si>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</si>
  <si>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</si>
  <si>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</si>
  <si>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</si>
  <si>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</si>
  <si>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</si>
  <si>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</si>
  <si>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</si>
  <si>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</si>
  <si>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</si>
  <si>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</si>
  <si>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</si>
  <si>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</si>
  <si>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</si>
  <si>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</si>
  <si>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</si>
  <si>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</si>
  <si>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</si>
  <si>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</si>
  <si>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</si>
  <si>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</si>
  <si>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</si>
  <si>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</si>
  <si>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</si>
  <si>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</si>
  <si>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</si>
  <si>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</si>
  <si>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</si>
  <si>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</si>
  <si>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</si>
  <si>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</si>
  <si>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</si>
  <si>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</si>
  <si>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</si>
  <si>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</si>
  <si>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</si>
  <si>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</si>
  <si>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</si>
  <si>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</si>
  <si>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</si>
  <si>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</si>
  <si>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</si>
  <si>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</si>
  <si>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</si>
  <si>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</si>
  <si>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</si>
  <si>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</si>
  <si>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</si>
  <si>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</si>
  <si>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</si>
  <si>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</si>
  <si>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</si>
  <si>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</si>
  <si>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</si>
  <si>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</si>
  <si>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</si>
  <si>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</si>
  <si>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</si>
  <si>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</si>
  <si>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</si>
  <si>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</si>
  <si>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</si>
  <si>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</si>
  <si>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</si>
  <si>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</si>
  <si>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</si>
  <si>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</si>
  <si>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</si>
  <si>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</si>
  <si>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</si>
  <si>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</si>
  <si>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</si>
  <si>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</si>
  <si>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</si>
  <si>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</si>
  <si>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</si>
  <si>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</si>
  <si>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</si>
  <si>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</si>
  <si>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</si>
  <si>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</si>
  <si>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</si>
  <si>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</si>
  <si>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</si>
  <si>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</si>
  <si>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</si>
  <si>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</si>
  <si>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</si>
  <si>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</si>
  <si>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</si>
  <si>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</si>
  <si>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</si>
  <si>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</si>
  <si>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</si>
  <si>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</si>
  <si>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</si>
  <si>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</si>
  <si>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</si>
  <si>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</si>
  <si>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</si>
  <si>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</si>
  <si>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</si>
  <si>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</si>
  <si>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</si>
  <si>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</si>
  <si>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</si>
  <si>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</si>
  <si>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</si>
  <si>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</si>
  <si>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</si>
  <si>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</si>
  <si>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</si>
  <si>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</si>
  <si>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</si>
  <si>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</si>
  <si>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</si>
  <si>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</si>
  <si>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</si>
  <si>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</si>
  <si>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</si>
  <si>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</si>
  <si>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</si>
  <si>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</si>
  <si>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</si>
  <si>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</si>
  <si>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</si>
  <si>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</si>
  <si>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</si>
  <si>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</si>
  <si>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</si>
  <si>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</si>
  <si>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</si>
  <si>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</si>
  <si>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</si>
  <si>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</si>
  <si>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</si>
  <si>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</si>
  <si>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</si>
  <si>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</si>
  <si>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</si>
  <si>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</si>
  <si>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</si>
  <si>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</si>
  <si>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</si>
  <si>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</si>
  <si>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</si>
  <si>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</si>
  <si>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</si>
  <si>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</si>
  <si>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</si>
  <si>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</si>
  <si>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</si>
  <si>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</si>
  <si>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</si>
  <si>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</si>
  <si>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</si>
  <si>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</si>
  <si>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</si>
  <si>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</si>
  <si>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</si>
  <si>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</si>
  <si>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</si>
  <si>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</si>
  <si>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</si>
  <si>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</si>
  <si>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</si>
  <si>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</si>
  <si>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</si>
  <si>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</si>
  <si>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</si>
  <si>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</si>
  <si>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</si>
  <si>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</si>
  <si>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</si>
  <si>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</si>
  <si>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</si>
  <si>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</si>
  <si>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</si>
  <si>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</si>
  <si>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</si>
  <si>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</si>
  <si>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</si>
  <si>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</si>
  <si>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</si>
  <si>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</si>
  <si>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</si>
  <si>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</si>
  <si>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</si>
  <si>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</si>
  <si>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</si>
  <si>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</si>
  <si>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</si>
  <si>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</si>
  <si>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</si>
  <si>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</si>
  <si>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</si>
  <si>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</si>
  <si>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</si>
  <si>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</si>
  <si>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</si>
  <si>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</si>
  <si>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</si>
  <si>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</si>
  <si>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</si>
  <si>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</si>
  <si>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</si>
  <si>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</si>
  <si>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</si>
  <si>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</si>
  <si>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</si>
  <si>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</si>
  <si>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</si>
  <si>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</si>
  <si>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</si>
  <si>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</si>
  <si>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</si>
  <si>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</si>
  <si>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</si>
  <si>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</si>
  <si>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</si>
  <si>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</si>
  <si>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</si>
  <si>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</si>
  <si>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</si>
  <si>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</si>
  <si>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</si>
  <si>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</si>
  <si>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</si>
  <si>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</si>
  <si>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</si>
  <si>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</si>
  <si>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</si>
  <si>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</si>
  <si>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</si>
  <si>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</si>
  <si>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</si>
  <si>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</si>
  <si>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</si>
  <si>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</si>
  <si>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</si>
  <si>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</si>
  <si>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</si>
  <si>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</si>
  <si>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</si>
  <si>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</si>
  <si>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</si>
  <si>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</si>
  <si>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</si>
  <si>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</si>
  <si>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</si>
  <si>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</si>
  <si>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</si>
  <si>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</si>
  <si>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</si>
  <si>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</si>
  <si>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</si>
  <si>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</si>
  <si>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</si>
  <si>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</si>
  <si>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</si>
  <si>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</si>
  <si>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</si>
  <si>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</si>
  <si>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</si>
  <si>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</si>
  <si>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</si>
  <si>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</si>
  <si>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</si>
  <si>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</si>
  <si>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</si>
  <si>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</si>
  <si>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</si>
  <si>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</si>
  <si>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</si>
  <si>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</si>
  <si>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</si>
  <si>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</si>
  <si>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</si>
  <si>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</si>
  <si>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</si>
  <si>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</si>
  <si>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</si>
  <si>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</si>
  <si>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</si>
  <si>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</si>
  <si>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</si>
  <si>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</si>
  <si>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</si>
  <si>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</si>
  <si>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</si>
  <si>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</si>
  <si>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</si>
  <si>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</si>
  <si>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</si>
  <si>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</si>
  <si>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</si>
  <si>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</si>
  <si>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</si>
  <si>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</si>
  <si>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</si>
  <si>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</si>
  <si>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</si>
  <si>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</si>
  <si>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</si>
  <si>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</si>
  <si>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</si>
  <si>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</si>
  <si>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</si>
  <si>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</si>
  <si>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</si>
  <si>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</si>
  <si>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</si>
  <si>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</si>
  <si>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</si>
  <si>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</si>
  <si>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</si>
  <si>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</si>
  <si>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</si>
  <si>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</si>
  <si>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</si>
  <si>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</si>
  <si>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</si>
  <si>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</si>
  <si>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</si>
  <si>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</si>
  <si>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</si>
  <si>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</si>
  <si>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</si>
  <si>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</si>
  <si>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</si>
  <si>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</si>
  <si>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</si>
  <si>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</si>
  <si>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</si>
  <si>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</si>
  <si>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</si>
  <si>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</si>
  <si>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</si>
  <si>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</si>
  <si>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</si>
  <si>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</si>
  <si>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</si>
  <si>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</si>
  <si>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</si>
  <si>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</si>
  <si>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</si>
  <si>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</si>
  <si>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</si>
  <si>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</si>
  <si>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</si>
  <si>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</si>
  <si>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</si>
  <si>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</si>
  <si>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</si>
  <si>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</si>
  <si>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</si>
  <si>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</si>
  <si>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</si>
  <si>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</si>
  <si>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</si>
  <si>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</si>
  <si>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</si>
  <si>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</si>
  <si>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</si>
  <si>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</si>
  <si>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</si>
  <si>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</si>
  <si>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</si>
  <si>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</si>
  <si>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</si>
  <si>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</si>
  <si>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</si>
  <si>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</si>
  <si>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</si>
  <si>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</si>
  <si>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</si>
  <si>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</si>
  <si>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</si>
  <si>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</si>
  <si>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</si>
  <si>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</si>
  <si>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</si>
  <si>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</si>
  <si>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</si>
  <si>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</si>
  <si>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</si>
  <si>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</si>
  <si>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</si>
  <si>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</si>
  <si>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</si>
  <si>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</si>
  <si>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</si>
  <si>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</si>
  <si>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</si>
  <si>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</si>
  <si>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</si>
  <si>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</si>
  <si>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</si>
  <si>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</si>
  <si>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</si>
  <si>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</si>
  <si>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</si>
  <si>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</si>
  <si>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</si>
  <si>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</si>
  <si>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</si>
  <si>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</si>
  <si>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</si>
  <si>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</si>
  <si>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</si>
  <si>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</si>
  <si>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</si>
  <si>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</si>
  <si>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</si>
  <si>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</si>
  <si>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</si>
  <si>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</si>
  <si>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</si>
  <si>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</si>
  <si>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</si>
  <si>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</si>
  <si>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</si>
  <si>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</si>
  <si>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</si>
  <si>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</si>
  <si>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</si>
  <si>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</si>
  <si>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</si>
  <si>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</si>
  <si>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</si>
  <si>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</si>
  <si>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</si>
  <si>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</si>
  <si>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</si>
  <si>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</si>
  <si>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</si>
  <si>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</si>
  <si>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</si>
  <si>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</si>
  <si>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</si>
  <si>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</si>
  <si>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</si>
  <si>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</si>
  <si>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</si>
  <si>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</si>
  <si>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</si>
  <si>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</si>
  <si>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</si>
  <si>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</si>
  <si>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</si>
  <si>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</si>
  <si>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</si>
  <si>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</si>
  <si>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</si>
  <si>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</si>
  <si>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</si>
  <si>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</si>
  <si>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</si>
  <si>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</si>
  <si>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</si>
  <si>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</si>
  <si>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</si>
  <si>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</si>
  <si>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</si>
  <si>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</si>
  <si>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</si>
  <si>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</si>
  <si>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</si>
  <si>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</si>
  <si>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</si>
  <si>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</si>
  <si>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</si>
  <si>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</si>
  <si>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</si>
  <si>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</si>
  <si>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</si>
  <si>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</si>
  <si>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</si>
  <si>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</si>
  <si>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</si>
  <si>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</si>
  <si>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</si>
  <si>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</si>
  <si>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</si>
  <si>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</si>
  <si>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</si>
  <si>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</si>
  <si>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</si>
  <si>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</si>
  <si>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</si>
  <si>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</si>
  <si>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</si>
  <si>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</si>
  <si>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</si>
  <si>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</si>
  <si>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</si>
  <si>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</si>
  <si>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</si>
  <si>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</si>
  <si>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</si>
  <si>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</si>
  <si>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</si>
  <si>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</si>
  <si>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</si>
  <si>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</si>
  <si>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</si>
  <si>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</si>
  <si>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</si>
  <si>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</si>
  <si>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</si>
  <si>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</si>
  <si>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</si>
  <si>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</si>
  <si>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</si>
  <si>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</si>
  <si>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</si>
  <si>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</si>
  <si>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</si>
  <si>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</si>
  <si>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</si>
  <si>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</si>
  <si>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</si>
  <si>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</si>
  <si>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</si>
  <si>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</si>
  <si>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</si>
  <si>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</si>
  <si>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</si>
  <si>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</si>
  <si>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</si>
  <si>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</si>
  <si>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</si>
  <si>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</si>
  <si>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</si>
  <si>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</si>
  <si>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</si>
  <si>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</si>
  <si>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</si>
  <si>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</si>
  <si>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</si>
  <si>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</si>
  <si>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</si>
  <si>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</si>
  <si>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</si>
  <si>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</si>
  <si>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</si>
  <si>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</si>
  <si>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</si>
  <si>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</si>
  <si>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</si>
  <si>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</si>
  <si>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</si>
  <si>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</si>
  <si>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</si>
  <si>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</si>
  <si>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</si>
  <si>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</si>
  <si>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</si>
  <si>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</si>
  <si>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</si>
  <si>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</si>
  <si>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</si>
  <si>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</si>
  <si>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</si>
  <si>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</si>
  <si>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</si>
  <si>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</si>
  <si>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</si>
  <si>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</si>
  <si>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</si>
  <si>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</si>
  <si>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</si>
  <si>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</si>
  <si>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</si>
  <si>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</si>
  <si>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</si>
  <si>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</si>
  <si>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</si>
  <si>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</si>
  <si>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</si>
  <si>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</si>
  <si>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</si>
  <si>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</si>
  <si>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</si>
  <si>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</si>
  <si>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</si>
  <si>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</si>
  <si>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</si>
  <si>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</si>
  <si>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</si>
  <si>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</si>
  <si>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</si>
  <si>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</si>
  <si>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</si>
  <si>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</si>
  <si>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</si>
  <si>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</si>
  <si>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</si>
  <si>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</si>
  <si>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</si>
  <si>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</si>
  <si>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</si>
  <si>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</si>
  <si>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</si>
  <si>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</si>
  <si>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</si>
  <si>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</si>
  <si>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</si>
  <si>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</si>
  <si>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</si>
  <si>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</si>
  <si>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</si>
  <si>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</si>
  <si>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</si>
  <si>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</si>
  <si>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</si>
  <si>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</si>
  <si>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</si>
  <si>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</si>
  <si>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</si>
  <si>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</si>
  <si>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</si>
  <si>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</si>
  <si>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</si>
  <si>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</si>
  <si>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</si>
  <si>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</si>
  <si>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</si>
  <si>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</si>
  <si>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</si>
  <si>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</si>
  <si>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</si>
  <si>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</si>
  <si>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</si>
  <si>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</si>
  <si>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</si>
  <si>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</si>
  <si>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</si>
  <si>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</si>
  <si>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</si>
  <si>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</si>
  <si>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</si>
  <si>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</si>
  <si>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</si>
  <si>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</si>
  <si>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</si>
  <si>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</si>
  <si>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</si>
  <si>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</si>
  <si>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</si>
  <si>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</si>
  <si>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</si>
  <si>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</si>
  <si>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</si>
  <si>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</si>
  <si>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</si>
  <si>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</si>
  <si>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</si>
  <si>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</si>
  <si>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</si>
  <si>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</si>
  <si>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</si>
  <si>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</si>
  <si>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</si>
  <si>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</si>
  <si>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</si>
  <si>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</si>
  <si>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</si>
  <si>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</si>
  <si>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</si>
  <si>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</si>
  <si>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</si>
  <si>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</si>
  <si>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</si>
  <si>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</si>
  <si>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</si>
  <si>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</si>
  <si>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</si>
  <si>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</si>
  <si>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</si>
  <si>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</si>
  <si>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</si>
  <si>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</si>
  <si>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</si>
  <si>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</si>
  <si>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</si>
  <si>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</si>
  <si>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</si>
  <si>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</si>
  <si>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</si>
  <si>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</si>
  <si>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</si>
  <si>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</si>
  <si>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</si>
  <si>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</si>
  <si>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</si>
  <si>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</si>
  <si>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</si>
  <si>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</si>
  <si>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</si>
  <si>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</si>
  <si>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</si>
  <si>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</si>
  <si>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</si>
  <si>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</si>
  <si>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</si>
  <si>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</si>
  <si>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</si>
  <si>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</si>
  <si>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</si>
  <si>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</si>
  <si>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</si>
  <si>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</si>
  <si>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</si>
  <si>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</si>
  <si>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</si>
  <si>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</si>
  <si>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</si>
  <si>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</si>
  <si>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</si>
  <si>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</si>
  <si>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</si>
  <si>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</si>
  <si>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</si>
  <si>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</si>
  <si>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</si>
  <si>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</si>
  <si>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</si>
  <si>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</si>
  <si>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</si>
  <si>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</si>
  <si>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</si>
  <si>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</si>
  <si>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</si>
  <si>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</si>
  <si>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</si>
  <si>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</si>
  <si>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</si>
  <si>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</si>
  <si>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</si>
  <si>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</si>
  <si>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</si>
  <si>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</si>
  <si>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</si>
  <si>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</si>
  <si>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</si>
  <si>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</si>
  <si>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</si>
  <si>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</si>
  <si>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</si>
  <si>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</si>
  <si>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</si>
  <si>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</si>
  <si>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</si>
  <si>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</si>
  <si>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</si>
  <si>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</si>
  <si>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</si>
  <si>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</si>
  <si>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</si>
  <si>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</si>
  <si>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</si>
  <si>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</si>
  <si>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</si>
  <si>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</si>
  <si>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</si>
  <si>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</si>
  <si>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</si>
  <si>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</si>
  <si>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</si>
  <si>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</si>
  <si>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</si>
  <si>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</si>
  <si>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</si>
  <si>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</si>
  <si>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</si>
  <si>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</si>
  <si>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</si>
  <si>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</si>
  <si>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</si>
  <si>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</si>
  <si>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</si>
  <si>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</si>
  <si>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</si>
  <si>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</si>
  <si>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</si>
  <si>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</si>
  <si>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</si>
  <si>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</si>
  <si>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</si>
  <si>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</si>
  <si>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</si>
  <si>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</si>
  <si>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</si>
  <si>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</si>
  <si>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</si>
  <si>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</si>
  <si>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</si>
  <si>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</si>
  <si>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</si>
  <si>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</si>
  <si>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</si>
  <si>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</si>
  <si>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</si>
  <si>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</si>
  <si>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</si>
  <si>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</si>
  <si>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</si>
  <si>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</si>
  <si>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</si>
  <si>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</si>
  <si>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</si>
  <si>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</si>
  <si>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</si>
  <si>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</si>
  <si>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</si>
  <si>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</si>
  <si>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</si>
  <si>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</si>
  <si>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</si>
  <si>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</si>
  <si>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</si>
  <si>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</si>
  <si>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</si>
  <si>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</si>
  <si>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</si>
  <si>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</si>
  <si>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</si>
  <si>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</si>
  <si>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</si>
  <si>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</si>
  <si>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</si>
  <si>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</si>
  <si>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</si>
  <si>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</si>
  <si>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</si>
  <si>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</si>
  <si>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</si>
  <si>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</si>
  <si>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</si>
  <si>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</si>
  <si>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</si>
  <si>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</si>
  <si>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</si>
  <si>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</si>
  <si>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</si>
  <si>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</si>
  <si>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</si>
  <si>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</si>
  <si>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</si>
  <si>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</si>
  <si>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</si>
  <si>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</si>
  <si>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</si>
  <si>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</si>
  <si>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</si>
  <si>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</si>
  <si>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</si>
  <si>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</si>
  <si>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</si>
  <si>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</si>
  <si>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</si>
  <si>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</si>
  <si>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</si>
  <si>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</si>
  <si>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</si>
  <si>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</si>
  <si>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</si>
  <si>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</si>
  <si>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</si>
  <si>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</si>
  <si>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</si>
  <si>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</si>
  <si>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</si>
  <si>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</si>
  <si>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</si>
  <si>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</si>
  <si>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</si>
  <si>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</si>
  <si>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</si>
  <si>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</si>
  <si>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</si>
  <si>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</si>
  <si>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</si>
  <si>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</si>
  <si>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</si>
  <si>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</si>
  <si>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</si>
  <si>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</si>
  <si>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</si>
  <si>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</si>
  <si>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</si>
  <si>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</si>
  <si>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</si>
  <si>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</si>
  <si>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</si>
  <si>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</si>
  <si>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</si>
  <si>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</si>
  <si>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</si>
  <si>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</si>
  <si>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</si>
  <si>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</si>
  <si>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</si>
  <si>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</si>
  <si>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</si>
  <si>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</si>
  <si>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</si>
  <si>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</si>
  <si>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</si>
  <si>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</si>
  <si>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</si>
  <si>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</si>
  <si>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</si>
  <si>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</si>
  <si>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</si>
  <si>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</si>
  <si>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</si>
  <si>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</si>
  <si>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</si>
  <si>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</si>
  <si>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</si>
  <si>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</si>
  <si>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</si>
  <si>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</si>
  <si>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</si>
  <si>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</si>
  <si>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</si>
  <si>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</si>
  <si>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</si>
  <si>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</si>
  <si>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</si>
  <si>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</si>
  <si>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</si>
  <si>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</si>
  <si>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</si>
  <si>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</si>
  <si>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</si>
  <si>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</si>
  <si>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</si>
  <si>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</si>
  <si>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</si>
  <si>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</si>
  <si>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</si>
  <si>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</si>
  <si>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</si>
  <si>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</si>
  <si>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</si>
  <si>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</si>
  <si>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</si>
  <si>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</si>
  <si>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</si>
  <si>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</si>
  <si>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</si>
  <si>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</si>
  <si>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</si>
  <si>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</si>
  <si>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</si>
  <si>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</si>
  <si>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</si>
  <si>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</si>
  <si>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</si>
  <si>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</si>
  <si>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</si>
  <si>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</si>
  <si>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</si>
  <si>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</si>
  <si>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</si>
  <si>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</si>
  <si>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</si>
  <si>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</si>
  <si>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</si>
  <si>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</si>
  <si>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</si>
  <si>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</si>
  <si>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</si>
  <si>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</si>
  <si>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</si>
  <si>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</si>
  <si>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</si>
  <si>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</si>
  <si>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</si>
  <si>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</si>
  <si>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</si>
  <si>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</si>
  <si>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</si>
  <si>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</si>
  <si>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</si>
  <si>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</si>
  <si>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</si>
  <si>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</si>
  <si>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</si>
  <si>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</si>
  <si>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</si>
  <si>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</si>
  <si>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</si>
  <si>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</si>
  <si>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</si>
  <si>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</si>
  <si>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</si>
  <si>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</si>
  <si>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</si>
  <si>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</si>
  <si>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</si>
  <si>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</si>
  <si>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</si>
  <si>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</si>
  <si>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</si>
  <si>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</si>
  <si>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</si>
  <si>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</si>
  <si>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</si>
  <si>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</si>
  <si>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</si>
  <si>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</si>
  <si>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</si>
  <si>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</si>
  <si>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</si>
  <si>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</si>
  <si>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</si>
  <si>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</si>
  <si>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</si>
  <si>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</si>
  <si>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</si>
  <si>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</si>
  <si>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</si>
  <si>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</si>
  <si>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</si>
  <si>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</si>
  <si>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</si>
  <si>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</si>
  <si>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</si>
  <si>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</si>
  <si>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</si>
  <si>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</si>
  <si>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</si>
  <si>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</si>
  <si>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</si>
  <si>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</si>
  <si>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</si>
  <si>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</si>
  <si>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</si>
  <si>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</si>
  <si>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</si>
  <si>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</si>
  <si>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</si>
  <si>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</si>
  <si>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</si>
  <si>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</si>
  <si>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</si>
  <si>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</si>
  <si>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</si>
  <si>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</si>
  <si>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</si>
  <si>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</si>
  <si>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</si>
  <si>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</si>
  <si>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</si>
  <si>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</si>
  <si>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</si>
  <si>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</si>
  <si>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</si>
  <si>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</si>
  <si>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</si>
  <si>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</si>
  <si>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</si>
  <si>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</si>
  <si>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</si>
  <si>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</si>
  <si>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</si>
  <si>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</si>
  <si>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</si>
  <si>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</si>
  <si>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</si>
  <si>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</si>
  <si>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</si>
  <si>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</si>
  <si>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</si>
  <si>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</si>
  <si>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</si>
  <si>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</si>
  <si>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</si>
  <si>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</si>
  <si>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</si>
  <si>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</si>
  <si>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</si>
  <si>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</si>
  <si>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</si>
  <si>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</si>
  <si>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</si>
  <si>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</si>
  <si>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</si>
  <si>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</si>
  <si>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</si>
  <si>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</si>
  <si>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</si>
  <si>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</si>
  <si>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</si>
  <si>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</si>
  <si>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</si>
  <si>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</si>
  <si>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</si>
  <si>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</si>
  <si>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</si>
  <si>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</si>
  <si>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</si>
  <si>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</si>
  <si>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</si>
  <si>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</si>
  <si>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</si>
  <si>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</si>
  <si>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</si>
  <si>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</si>
  <si>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</si>
  <si>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</si>
  <si>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</si>
  <si>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</si>
  <si>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</si>
  <si>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</si>
  <si>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</si>
  <si>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</si>
  <si>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</si>
  <si>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</si>
  <si>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</si>
  <si>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</si>
  <si>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</si>
  <si>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</si>
  <si>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</si>
  <si>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</si>
  <si>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</si>
  <si>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</si>
  <si>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</si>
  <si>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</si>
  <si>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</si>
  <si>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</si>
  <si>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</si>
  <si>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</si>
  <si>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</si>
  <si>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</si>
  <si>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</si>
  <si>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</si>
  <si>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</si>
  <si>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</si>
  <si>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</si>
  <si>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</si>
  <si>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</si>
  <si>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</si>
  <si>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</si>
  <si>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</si>
  <si>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</si>
  <si>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</si>
  <si>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</si>
  <si>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</si>
  <si>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</si>
  <si>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</si>
  <si>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</si>
  <si>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</si>
  <si>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</si>
  <si>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</si>
  <si>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</si>
  <si>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</si>
  <si>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</si>
  <si>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</si>
  <si>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</si>
  <si>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</si>
  <si>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</si>
  <si>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</si>
  <si>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</si>
  <si>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</si>
  <si>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</si>
  <si>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</si>
  <si>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</si>
  <si>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</si>
  <si>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</si>
  <si>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</si>
  <si>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</si>
  <si>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</si>
  <si>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</si>
  <si>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</si>
  <si>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</si>
  <si>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</si>
  <si>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</si>
  <si>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</si>
  <si>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</si>
  <si>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</si>
  <si>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</si>
  <si>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</si>
  <si>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</si>
  <si>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</si>
  <si>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</si>
  <si>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</si>
  <si>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</si>
  <si>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</si>
  <si>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</si>
  <si>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</si>
  <si>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</si>
  <si>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</si>
  <si>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</si>
  <si>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</si>
  <si>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</si>
  <si>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</si>
  <si>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</si>
  <si>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</si>
  <si>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</si>
  <si>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</si>
  <si>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</si>
  <si>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</si>
  <si>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</si>
  <si>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</si>
  <si>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</si>
  <si>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</si>
  <si>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</si>
  <si>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</si>
  <si>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</si>
  <si>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</si>
  <si>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</si>
  <si>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</si>
  <si>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</si>
  <si>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</si>
  <si>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</si>
  <si>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</si>
  <si>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</si>
  <si>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</si>
  <si>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</si>
  <si>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</si>
  <si>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</si>
  <si>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</si>
  <si>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</si>
  <si>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</si>
  <si>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</si>
  <si>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</si>
  <si>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</si>
  <si>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</si>
  <si>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</si>
  <si>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</si>
  <si>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</si>
  <si>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</si>
  <si>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</si>
  <si>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</si>
  <si>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</si>
  <si>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</si>
  <si>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</si>
  <si>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</si>
  <si>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</si>
  <si>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</si>
  <si>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</si>
  <si>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</si>
  <si>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</si>
  <si>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</si>
  <si>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</si>
  <si>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</si>
  <si>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</si>
  <si>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</si>
  <si>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</si>
  <si>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</si>
  <si>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</si>
  <si>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</si>
  <si>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</si>
  <si>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</si>
  <si>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</si>
  <si>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</si>
  <si>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</si>
  <si>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</si>
  <si>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</si>
  <si>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</si>
  <si>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</si>
  <si>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</si>
  <si>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</si>
  <si>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</si>
  <si>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</si>
  <si>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</si>
  <si>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</si>
  <si>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</si>
  <si>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</si>
  <si>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</si>
  <si>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</si>
  <si>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</si>
  <si>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</si>
  <si>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</si>
  <si>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</si>
  <si>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</si>
  <si>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</si>
  <si>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</si>
  <si>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</si>
  <si>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</si>
  <si>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</si>
  <si>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</si>
  <si>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</si>
  <si>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</si>
  <si>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</si>
  <si>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</si>
  <si>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</si>
  <si>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</si>
  <si>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</si>
  <si>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</si>
  <si>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</si>
  <si>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</si>
  <si>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</si>
  <si>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</si>
  <si>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</si>
  <si>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</si>
  <si>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</si>
  <si>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</si>
  <si>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</si>
  <si>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</si>
  <si>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</si>
  <si>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</si>
  <si>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</si>
  <si>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</si>
  <si>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</si>
  <si>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</si>
  <si>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</si>
  <si>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</si>
  <si>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</si>
  <si>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</si>
  <si>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</si>
  <si>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</si>
  <si>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</si>
  <si>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</si>
  <si>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</si>
  <si>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</si>
  <si>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</si>
  <si>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</si>
  <si>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</si>
  <si>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</si>
  <si>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</si>
  <si>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</si>
  <si>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</si>
  <si>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</si>
  <si>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</si>
  <si>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</si>
  <si>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</si>
  <si>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</si>
  <si>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</si>
  <si>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</si>
  <si>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</si>
  <si>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</si>
  <si>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</si>
  <si>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</si>
  <si>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</si>
  <si>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</si>
  <si>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</si>
  <si>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</si>
  <si>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</si>
  <si>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</si>
  <si>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</si>
  <si>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</si>
  <si>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</si>
  <si>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</si>
  <si>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</si>
  <si>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</si>
  <si>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</si>
  <si>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</si>
  <si>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</si>
  <si>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</si>
  <si>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</si>
  <si>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</si>
  <si>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</si>
  <si>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</si>
  <si>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</si>
  <si>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</si>
  <si>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</si>
  <si>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</si>
  <si>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</si>
  <si>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</si>
  <si>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</si>
  <si>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</si>
  <si>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</si>
  <si>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</si>
  <si>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</si>
  <si>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</si>
  <si>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</si>
  <si>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</si>
  <si>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</si>
  <si>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</si>
  <si>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</si>
  <si>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</si>
  <si>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</si>
  <si>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</si>
  <si>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</si>
  <si>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</si>
  <si>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</si>
  <si>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</si>
  <si>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</si>
  <si>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</si>
  <si>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</si>
  <si>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</si>
  <si>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</si>
  <si>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</si>
  <si>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</si>
  <si>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</si>
  <si>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</si>
  <si>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</si>
  <si>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</si>
  <si>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</si>
  <si>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</si>
  <si>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</si>
  <si>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</si>
  <si>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</si>
  <si>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</si>
  <si>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</si>
  <si>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</si>
  <si>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</si>
  <si>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</si>
  <si>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</si>
  <si>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</si>
  <si>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</si>
  <si>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</si>
  <si>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</si>
  <si>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</si>
  <si>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</si>
  <si>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</si>
  <si>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</si>
  <si>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</si>
  <si>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</si>
  <si>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</si>
  <si>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</si>
  <si>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</si>
  <si>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</si>
  <si>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</si>
  <si>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</si>
  <si>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</si>
  <si>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</si>
  <si>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</si>
  <si>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</si>
  <si>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</si>
  <si>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</si>
  <si>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</si>
  <si>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</si>
  <si>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</si>
  <si>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</si>
  <si>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</si>
  <si>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</si>
  <si>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</si>
  <si>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</si>
  <si>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</si>
  <si>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</si>
  <si>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</si>
  <si>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</si>
  <si>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</si>
  <si>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</si>
  <si>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</si>
  <si>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</si>
  <si>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</si>
  <si>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</si>
  <si>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</si>
  <si>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</si>
  <si>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</si>
  <si>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</si>
  <si>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</si>
  <si>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</si>
  <si>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</si>
  <si>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</si>
  <si>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</si>
  <si>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</si>
  <si>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</si>
  <si>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</si>
  <si>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</si>
  <si>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</si>
  <si>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</si>
  <si>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</si>
  <si>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</si>
  <si>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</si>
  <si>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</si>
  <si>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</si>
  <si>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</si>
  <si>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</si>
  <si>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</si>
  <si>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</si>
  <si>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</si>
  <si>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</si>
  <si>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</si>
  <si>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</si>
  <si>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</si>
  <si>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</si>
  <si>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</si>
  <si>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</si>
  <si>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</si>
  <si>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</si>
  <si>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</si>
  <si>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</si>
  <si>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</si>
  <si>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</si>
  <si>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</si>
  <si>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</si>
  <si>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</si>
  <si>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</si>
  <si>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</si>
  <si>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</si>
  <si>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</si>
  <si>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</si>
  <si>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</si>
  <si>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</si>
  <si>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</si>
  <si>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</si>
  <si>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</si>
  <si>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</si>
  <si>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</si>
  <si>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</si>
  <si>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</si>
  <si>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</si>
  <si>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</si>
  <si>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</si>
  <si>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</si>
  <si>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</si>
  <si>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</si>
  <si>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</si>
  <si>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</si>
  <si>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</si>
  <si>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</si>
  <si>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</si>
  <si>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</si>
  <si>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</si>
  <si>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</si>
  <si>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</si>
  <si>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</si>
  <si>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</si>
  <si>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</si>
  <si>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</si>
  <si>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</si>
  <si>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</si>
  <si>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</si>
  <si>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</si>
  <si>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</si>
  <si>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</si>
  <si>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</si>
  <si>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</si>
  <si>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</si>
  <si>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</si>
  <si>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</si>
  <si>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</si>
  <si>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</si>
  <si>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</si>
  <si>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</si>
  <si>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</si>
  <si>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</si>
  <si>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</si>
  <si>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</si>
  <si>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</si>
  <si>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</si>
  <si>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</si>
  <si>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</si>
  <si>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</si>
  <si>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</si>
  <si>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</si>
  <si>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</si>
  <si>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</si>
  <si>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</si>
  <si>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</si>
  <si>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</si>
  <si>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</si>
  <si>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</si>
  <si>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</si>
  <si>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</si>
  <si>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</si>
  <si>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</si>
  <si>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</si>
  <si>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</si>
  <si>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</si>
  <si>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</si>
  <si>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</si>
  <si>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</si>
  <si>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</si>
  <si>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</si>
  <si>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</si>
  <si>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</si>
  <si>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</si>
  <si>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</si>
  <si>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</si>
  <si>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</si>
  <si>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</si>
  <si>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</si>
  <si>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</si>
  <si>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</si>
  <si>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</si>
  <si>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</si>
  <si>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</si>
  <si>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</si>
  <si>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</si>
  <si>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</si>
  <si>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</si>
  <si>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</si>
  <si>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</si>
  <si>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</si>
  <si>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</si>
  <si>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</si>
  <si>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</si>
  <si>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</si>
  <si>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</si>
  <si>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</si>
  <si>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</si>
  <si>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</si>
  <si>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</si>
  <si>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</si>
  <si>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</si>
  <si>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</si>
  <si>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</si>
  <si>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</si>
  <si>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</si>
  <si>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</si>
  <si>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</si>
  <si>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</si>
  <si>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</si>
  <si>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</si>
  <si>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</si>
  <si>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</si>
  <si>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</si>
  <si>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</si>
  <si>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</si>
  <si>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</si>
  <si>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</si>
  <si>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</si>
  <si>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</si>
  <si>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</si>
  <si>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</si>
  <si>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</si>
  <si>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</si>
  <si>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</si>
  <si>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</si>
  <si>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</si>
  <si>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</si>
  <si>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</si>
  <si>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</si>
  <si>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</si>
  <si>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</si>
  <si>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</si>
  <si>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</si>
  <si>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</si>
  <si>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</si>
  <si>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</si>
  <si>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</si>
  <si>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</si>
  <si>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</si>
  <si>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</si>
  <si>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</si>
  <si>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</si>
  <si>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</si>
  <si>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</si>
  <si>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</si>
  <si>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</si>
  <si>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</si>
  <si>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</si>
  <si>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</si>
  <si>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</si>
  <si>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</si>
  <si>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</si>
  <si>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</si>
  <si>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</si>
  <si>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</si>
  <si>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</si>
  <si>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</si>
  <si>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</si>
  <si>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</si>
  <si>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</si>
  <si>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</si>
  <si>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</si>
  <si>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</si>
  <si>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</si>
  <si>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</si>
  <si>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</si>
  <si>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</si>
  <si>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</si>
  <si>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</si>
  <si>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</si>
  <si>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</si>
  <si>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</si>
  <si>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</si>
  <si>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</si>
  <si>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</si>
  <si>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</si>
  <si>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</si>
  <si>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</si>
  <si>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</si>
  <si>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</si>
  <si>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</si>
  <si>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</si>
  <si>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</si>
  <si>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</si>
  <si>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</si>
  <si>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</si>
  <si>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</si>
  <si>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</si>
  <si>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</si>
  <si>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</si>
  <si>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</si>
  <si>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</si>
  <si>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</si>
  <si>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</si>
  <si>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</si>
  <si>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</si>
  <si>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</si>
  <si>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</si>
  <si>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</si>
  <si>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</si>
  <si>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</si>
  <si>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</si>
  <si>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</si>
  <si>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</si>
  <si>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</si>
  <si>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</si>
  <si>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</si>
  <si>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</si>
  <si>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</si>
  <si>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</si>
  <si>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</si>
  <si>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</si>
  <si>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</si>
  <si>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</si>
  <si>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</si>
  <si>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</si>
  <si>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</si>
  <si>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</si>
  <si>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</si>
  <si>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</si>
  <si>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</si>
  <si>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</si>
  <si>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</si>
  <si>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</si>
  <si>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</si>
  <si>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</si>
  <si>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</si>
  <si>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</si>
  <si>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</si>
  <si>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</si>
  <si>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</si>
  <si>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</si>
  <si>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</si>
  <si>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</si>
  <si>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</si>
  <si>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</si>
  <si>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</si>
  <si>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</si>
  <si>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</si>
  <si>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</si>
  <si>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</si>
  <si>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</si>
  <si>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</si>
  <si>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</si>
  <si>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</si>
  <si>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</si>
  <si>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</si>
  <si>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</si>
  <si>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</si>
  <si>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</si>
  <si>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</si>
  <si>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</si>
  <si>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</si>
  <si>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</si>
  <si>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</si>
  <si>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</si>
  <si>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</si>
  <si>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</si>
  <si>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</si>
  <si>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</si>
  <si>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</si>
  <si>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</si>
  <si>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</si>
  <si>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</si>
  <si>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</si>
  <si>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</si>
  <si>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</si>
  <si>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</si>
  <si>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</si>
  <si>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</si>
  <si>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</si>
  <si>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</si>
  <si>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</si>
  <si>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</si>
  <si>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</si>
  <si>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</si>
  <si>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</si>
  <si>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</si>
  <si>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</si>
  <si>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</si>
  <si>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</si>
  <si>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</si>
  <si>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</si>
  <si>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</si>
  <si>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</si>
  <si>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</si>
  <si>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</si>
  <si>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</si>
  <si>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</si>
  <si>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</si>
  <si>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</si>
  <si>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</si>
  <si>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</si>
  <si>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</si>
  <si>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</si>
  <si>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</si>
  <si>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</si>
  <si>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</si>
  <si>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</si>
  <si>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</si>
  <si>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</si>
  <si>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</si>
  <si>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</si>
  <si>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</si>
  <si>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</si>
  <si>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</si>
  <si>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</si>
  <si>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</si>
  <si>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</si>
  <si>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</si>
  <si>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</si>
  <si>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</si>
  <si>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</si>
  <si>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</si>
  <si>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</si>
  <si>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</si>
  <si>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</si>
  <si>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</si>
  <si>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</si>
  <si>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</si>
  <si>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</si>
  <si>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</si>
  <si>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</si>
  <si>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</si>
  <si>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</si>
  <si>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</si>
  <si>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</si>
  <si>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</si>
  <si>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</si>
  <si>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</si>
  <si>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</si>
  <si>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</si>
  <si>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</si>
  <si>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</si>
  <si>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</si>
  <si>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</si>
  <si>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</si>
  <si>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</si>
  <si>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</si>
  <si>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</si>
  <si>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</si>
  <si>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</si>
  <si>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</si>
  <si>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</si>
  <si>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</si>
  <si>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</si>
  <si>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</si>
  <si>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</si>
  <si>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</si>
  <si>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</si>
  <si>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</si>
  <si>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</si>
  <si>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</si>
  <si>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</si>
  <si>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</si>
  <si>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</si>
  <si>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</si>
  <si>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</si>
  <si>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</si>
  <si>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</si>
  <si>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</si>
  <si>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</si>
  <si>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</si>
  <si>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</si>
  <si>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</si>
  <si>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</si>
  <si>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</si>
  <si>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</si>
  <si>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</si>
  <si>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</si>
  <si>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</si>
  <si>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</si>
  <si>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</si>
  <si>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</si>
  <si>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</si>
  <si>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</si>
  <si>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</si>
  <si>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</si>
  <si>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</si>
  <si>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</si>
  <si>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</si>
  <si>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</si>
  <si>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</si>
  <si>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</si>
  <si>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</si>
  <si>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</si>
  <si>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</si>
  <si>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</si>
  <si>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</si>
  <si>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</si>
  <si>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</si>
  <si>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</si>
  <si>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</si>
  <si>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</si>
  <si>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</si>
  <si>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</si>
  <si>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</si>
  <si>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</si>
  <si>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</si>
  <si>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</si>
  <si>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</si>
  <si>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</si>
  <si>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</si>
  <si>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</si>
  <si>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</si>
  <si>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</si>
  <si>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</si>
  <si>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</si>
  <si>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</si>
  <si>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</si>
  <si>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</si>
  <si>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</si>
  <si>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</si>
  <si>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</si>
  <si>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</si>
  <si>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</si>
  <si>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</si>
  <si>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</si>
  <si>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</si>
  <si>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</si>
  <si>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</si>
  <si>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</si>
  <si>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</si>
  <si>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</si>
  <si>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</si>
  <si>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</si>
  <si>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</si>
  <si>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</si>
  <si>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</si>
  <si>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</si>
  <si>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</si>
  <si>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</si>
  <si>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</si>
  <si>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</si>
  <si>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</si>
  <si>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</si>
  <si>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</si>
  <si>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</si>
  <si>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</si>
  <si>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</si>
  <si>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</si>
  <si>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</si>
  <si>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</si>
  <si>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</si>
  <si>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</si>
  <si>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</si>
  <si>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</si>
  <si>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</si>
  <si>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</si>
  <si>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</si>
  <si>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</si>
  <si>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</si>
  <si>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</si>
  <si>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</si>
  <si>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</si>
  <si>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</si>
  <si>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</si>
  <si>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</si>
  <si>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</si>
  <si>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</si>
  <si>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</si>
  <si>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</si>
  <si>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</si>
  <si>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</si>
  <si>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</si>
  <si>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</si>
  <si>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</si>
  <si>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</si>
  <si>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</si>
  <si>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</si>
  <si>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</si>
  <si>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</si>
  <si>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</si>
  <si>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</si>
  <si>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</si>
  <si>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</si>
  <si>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</si>
  <si>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</si>
  <si>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</si>
  <si>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</si>
  <si>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</si>
  <si>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</si>
  <si>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</si>
  <si>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</si>
  <si>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</si>
  <si>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</si>
  <si>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</si>
  <si>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</si>
  <si>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</si>
  <si>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</si>
  <si>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</si>
  <si>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</si>
  <si>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</si>
  <si>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</si>
  <si>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</si>
  <si>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</si>
  <si>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</si>
  <si>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</si>
  <si>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</si>
  <si>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</si>
  <si>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</si>
  <si>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</si>
  <si>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</si>
  <si>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</si>
  <si>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</si>
  <si>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</si>
  <si>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</si>
  <si>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</si>
  <si>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</si>
  <si>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</si>
  <si>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</si>
  <si>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</si>
  <si>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</si>
  <si>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</si>
  <si>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</si>
  <si>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</si>
  <si>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</si>
  <si>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</si>
  <si>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</si>
  <si>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</si>
  <si>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</si>
  <si>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</si>
  <si>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</si>
  <si>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</si>
  <si>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</si>
  <si>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</si>
  <si>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</si>
  <si>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</si>
  <si>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</si>
  <si>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</si>
  <si>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</si>
  <si>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</si>
  <si>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</si>
  <si>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</si>
  <si>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</si>
  <si>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</si>
  <si>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</si>
  <si>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</si>
  <si>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</si>
  <si>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</si>
  <si>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</si>
  <si>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</si>
  <si>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</si>
  <si>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</si>
  <si>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</si>
  <si>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</si>
  <si>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</si>
  <si>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</si>
  <si>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</si>
  <si>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</si>
  <si>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</si>
  <si>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</si>
  <si>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</si>
  <si>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</si>
  <si>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</si>
  <si>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</si>
  <si>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</si>
  <si>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</si>
  <si>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</si>
  <si>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</si>
  <si>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</si>
  <si>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</si>
  <si>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</si>
  <si>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</si>
  <si>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</si>
  <si>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</si>
  <si>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</si>
  <si>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</si>
  <si>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</si>
  <si>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</si>
  <si>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</si>
  <si>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</si>
  <si>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</si>
  <si>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</si>
  <si>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</si>
  <si>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</si>
  <si>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</si>
  <si>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</si>
  <si>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</si>
  <si>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</si>
  <si>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</si>
  <si>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</si>
  <si>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</si>
  <si>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</si>
  <si>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</si>
  <si>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</si>
  <si>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</si>
  <si>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</si>
  <si>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</si>
  <si>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</si>
  <si>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</si>
  <si>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</si>
  <si>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</si>
  <si>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</si>
  <si>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</si>
  <si>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</si>
  <si>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</si>
  <si>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</si>
  <si>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</si>
  <si>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</si>
  <si>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</si>
  <si>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</si>
  <si>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</si>
  <si>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</si>
  <si>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</si>
  <si>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</si>
  <si>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</si>
  <si>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</si>
  <si>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</si>
  <si>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</si>
  <si>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</si>
  <si>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</si>
  <si>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</si>
  <si>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</si>
  <si>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</si>
  <si>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</si>
  <si>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</si>
  <si>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</si>
  <si>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</si>
  <si>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</si>
  <si>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</si>
  <si>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</si>
  <si>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</si>
  <si>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</si>
  <si>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</si>
  <si>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</si>
  <si>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</si>
  <si>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</si>
  <si>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</si>
  <si>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</si>
  <si>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</si>
  <si>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</si>
  <si>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</si>
  <si>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</si>
  <si>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</si>
  <si>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</si>
  <si>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</si>
  <si>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</si>
  <si>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</si>
  <si>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</si>
  <si>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</si>
  <si>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</si>
  <si>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</si>
  <si>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</si>
  <si>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</si>
  <si>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</si>
  <si>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</si>
  <si>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</si>
  <si>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</si>
  <si>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</si>
  <si>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</si>
  <si>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</si>
  <si>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</si>
  <si>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</si>
  <si>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</si>
  <si>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</si>
  <si>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</si>
  <si>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</si>
  <si>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</si>
  <si>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</si>
  <si>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</si>
  <si>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</si>
  <si>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</si>
  <si>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</si>
  <si>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</si>
  <si>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</si>
  <si>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</si>
  <si>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</si>
  <si>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</si>
  <si>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</si>
  <si>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</si>
  <si>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</si>
  <si>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</si>
  <si>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</si>
  <si>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</si>
  <si>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</si>
  <si>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</si>
  <si>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</si>
  <si>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</si>
  <si>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</si>
  <si>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</si>
  <si>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</si>
  <si>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</si>
  <si>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</si>
  <si>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</si>
  <si>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</si>
  <si>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</si>
  <si>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</si>
  <si>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</si>
  <si>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</si>
  <si>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</si>
  <si>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</si>
  <si>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</si>
  <si>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</si>
  <si>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</si>
  <si>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</si>
  <si>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</si>
  <si>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</si>
  <si>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</si>
  <si>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</si>
  <si>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</si>
  <si>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</si>
  <si>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</si>
  <si>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</si>
  <si>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</si>
  <si>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</si>
  <si>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</si>
  <si>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</si>
  <si>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</si>
  <si>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</si>
  <si>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</si>
  <si>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</si>
  <si>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</si>
  <si>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</si>
  <si>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</si>
  <si>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</si>
  <si>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</si>
  <si>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</si>
  <si>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</si>
  <si>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</si>
  <si>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</si>
  <si>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</si>
  <si>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</si>
  <si>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</si>
  <si>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</si>
  <si>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</si>
  <si>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</si>
  <si>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</si>
  <si>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</si>
  <si>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</si>
  <si>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</si>
  <si>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</si>
  <si>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</si>
  <si>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</si>
  <si>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</si>
  <si>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</si>
  <si>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</si>
  <si>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</si>
  <si>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</si>
  <si>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</si>
  <si>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</si>
  <si>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</si>
  <si>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</si>
  <si>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</si>
  <si>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</si>
  <si>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</si>
  <si>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</si>
  <si>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</si>
  <si>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</si>
  <si>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</si>
  <si>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</si>
  <si>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</si>
  <si>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</si>
  <si>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</si>
  <si>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</si>
  <si>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</si>
  <si>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</si>
  <si>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</si>
  <si>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</si>
  <si>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</si>
  <si>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</si>
  <si>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</si>
  <si>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</si>
  <si>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</si>
  <si>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</si>
  <si>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</si>
  <si>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</si>
  <si>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</si>
  <si>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</si>
  <si>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</si>
  <si>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</si>
  <si>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</si>
  <si>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</si>
  <si>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</si>
  <si>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</si>
  <si>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</si>
  <si>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</si>
  <si>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</si>
  <si>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</si>
  <si>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</si>
  <si>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</si>
  <si>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</si>
  <si>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</si>
  <si>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</si>
  <si>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</si>
  <si>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</si>
  <si>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</si>
  <si>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</si>
  <si>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</si>
  <si>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</si>
  <si>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</si>
  <si>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</si>
  <si>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</si>
  <si>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</si>
  <si>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</si>
  <si>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</si>
  <si>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</si>
  <si>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</si>
  <si>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</si>
  <si>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</si>
  <si>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</si>
  <si>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</si>
  <si>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</si>
  <si>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</si>
  <si>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</si>
  <si>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</si>
  <si>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</si>
  <si>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</si>
  <si>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</si>
  <si>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</si>
  <si>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</si>
  <si>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</si>
  <si>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</si>
  <si>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</si>
  <si>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</si>
  <si>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</si>
  <si>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</si>
  <si>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</si>
  <si>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</si>
  <si>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</si>
  <si>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</si>
  <si>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</si>
  <si>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</si>
  <si>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</si>
  <si>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</si>
  <si>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</si>
  <si>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</si>
  <si>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</si>
  <si>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</si>
  <si>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</si>
  <si>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</si>
  <si>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</si>
  <si>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</si>
  <si>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</si>
  <si>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</si>
  <si>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</si>
  <si>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</si>
  <si>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</si>
  <si>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</si>
  <si>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</si>
  <si>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</si>
  <si>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</si>
  <si>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</si>
  <si>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</si>
  <si>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</si>
  <si>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</si>
  <si>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</si>
  <si>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</si>
  <si>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</si>
  <si>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</si>
  <si>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</si>
  <si>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</si>
  <si>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</si>
  <si>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</si>
  <si>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</si>
  <si>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</si>
  <si>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</si>
  <si>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</si>
  <si>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</si>
  <si>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</si>
  <si>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</si>
  <si>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</si>
  <si>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</si>
  <si>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</si>
  <si>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</si>
  <si>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</si>
  <si>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</si>
  <si>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</si>
  <si>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</si>
  <si>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</si>
  <si>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</si>
  <si>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</si>
  <si>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</si>
  <si>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</si>
  <si>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</si>
  <si>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</si>
  <si>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</si>
  <si>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</si>
  <si>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</si>
  <si>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</si>
  <si>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</si>
  <si>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</si>
  <si>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</si>
  <si>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</si>
  <si>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</si>
  <si>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</si>
  <si>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</si>
  <si>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</si>
  <si>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</si>
  <si>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</si>
  <si>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</si>
  <si>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</si>
  <si>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</si>
  <si>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</si>
  <si>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</si>
  <si>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</si>
  <si>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</si>
  <si>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</si>
  <si>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</si>
  <si>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</si>
  <si>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</si>
  <si>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</si>
  <si>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</si>
  <si>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</si>
  <si>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</si>
  <si>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</si>
  <si>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</si>
  <si>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</si>
  <si>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</si>
  <si>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</si>
  <si>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</si>
  <si>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</si>
  <si>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</si>
  <si>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</si>
  <si>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</si>
  <si>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</si>
  <si>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</si>
  <si>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</si>
  <si>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</si>
  <si>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</si>
  <si>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</si>
  <si>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</si>
  <si>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</si>
  <si>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</si>
  <si>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</si>
  <si>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</si>
  <si>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</si>
  <si>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</si>
  <si>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</si>
  <si>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</si>
  <si>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</si>
  <si>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</si>
  <si>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</si>
  <si>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</si>
  <si>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</si>
  <si>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</si>
  <si>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</si>
  <si>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</si>
  <si>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</si>
  <si>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</si>
  <si>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</si>
  <si>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</si>
  <si>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</si>
  <si>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</si>
  <si>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</si>
  <si>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</si>
  <si>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</si>
  <si>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</si>
  <si>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</si>
  <si>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</si>
  <si>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</si>
  <si>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</si>
  <si>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</si>
  <si>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</si>
  <si>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</si>
  <si>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</si>
  <si>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</si>
  <si>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</si>
  <si>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</si>
  <si>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</si>
  <si>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</si>
  <si>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</si>
  <si>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</si>
  <si>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</si>
  <si>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</si>
  <si>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</si>
  <si>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</si>
  <si>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</si>
  <si>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</si>
  <si>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</si>
  <si>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</si>
  <si>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</si>
  <si>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</si>
  <si>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</si>
  <si>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</si>
  <si>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</si>
  <si>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</si>
  <si>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</si>
  <si>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</si>
  <si>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</si>
  <si>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</si>
  <si>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</si>
  <si>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</si>
  <si>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</si>
  <si>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</si>
  <si>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</si>
  <si>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</si>
  <si>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</si>
  <si>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</si>
  <si>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</si>
  <si>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</si>
  <si>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</si>
  <si>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</si>
  <si>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</si>
  <si>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</si>
  <si>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</si>
  <si>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</si>
  <si>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</si>
  <si>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</si>
  <si>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</si>
  <si>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</si>
  <si>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</si>
  <si>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</si>
  <si>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</si>
  <si>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</si>
  <si>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</si>
  <si>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</si>
  <si>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</si>
  <si>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</si>
  <si>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</si>
  <si>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</si>
  <si>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</si>
  <si>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</si>
  <si>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</si>
  <si>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</si>
  <si>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</si>
  <si>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</si>
  <si>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</si>
  <si>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</si>
  <si>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</si>
  <si>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</si>
  <si>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</si>
  <si>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</si>
  <si>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</si>
  <si>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</si>
  <si>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</si>
  <si>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</si>
  <si>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</si>
  <si>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</si>
  <si>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</si>
  <si>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</si>
  <si>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</si>
  <si>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</si>
  <si>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</si>
  <si>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</si>
  <si>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</si>
  <si>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</si>
  <si>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</si>
  <si>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</si>
  <si>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</si>
  <si>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</si>
  <si>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</si>
  <si>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</si>
  <si>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</si>
  <si>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</si>
  <si>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</si>
  <si>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</si>
  <si>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</si>
  <si>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</si>
  <si>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</si>
  <si>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</si>
  <si>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</si>
  <si>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</si>
  <si>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</si>
  <si>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</si>
  <si>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</si>
  <si>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</si>
  <si>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</si>
  <si>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</si>
  <si>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</si>
  <si>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</si>
  <si>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</si>
  <si>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</si>
  <si>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</si>
  <si>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</si>
  <si>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</si>
  <si>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</si>
  <si>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</si>
  <si>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</si>
  <si>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</si>
  <si>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</si>
  <si>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</si>
  <si>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</si>
  <si>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</si>
  <si>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</si>
  <si>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</si>
  <si>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</si>
  <si>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</si>
  <si>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</si>
  <si>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</si>
  <si>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</si>
  <si>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</si>
  <si>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</si>
  <si>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</si>
  <si>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</si>
  <si>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</si>
  <si>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</si>
  <si>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</si>
  <si>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</si>
  <si>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</si>
  <si>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</si>
  <si>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</si>
  <si>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</si>
  <si>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</si>
  <si>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</si>
  <si>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</si>
  <si>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</si>
  <si>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</si>
  <si>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</si>
  <si>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</si>
  <si>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</si>
  <si>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</si>
  <si>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</si>
  <si>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</si>
  <si>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</si>
  <si>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</si>
  <si>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</si>
  <si>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</si>
  <si>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</si>
  <si>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</si>
  <si>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</si>
  <si>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</si>
  <si>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</si>
  <si>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</si>
  <si>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</si>
  <si>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</si>
  <si>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</si>
  <si>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</si>
  <si>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</si>
  <si>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</si>
  <si>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</si>
  <si>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</si>
  <si>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</si>
  <si>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</si>
  <si>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</si>
  <si>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</si>
  <si>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</si>
  <si>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</si>
  <si>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</si>
  <si>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</si>
  <si>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</si>
  <si>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</si>
  <si>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</si>
  <si>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</si>
  <si>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</si>
  <si>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</si>
  <si>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</si>
  <si>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</si>
  <si>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</si>
  <si>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</si>
  <si>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</si>
  <si>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</si>
  <si>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</si>
  <si>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</si>
  <si>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</si>
  <si>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</si>
  <si>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</si>
  <si>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</si>
  <si>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</si>
  <si>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</si>
  <si>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</si>
  <si>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</si>
  <si>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</si>
  <si>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</si>
  <si>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</si>
  <si>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</si>
  <si>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</si>
  <si>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</si>
  <si>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</si>
  <si>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</si>
  <si>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</si>
  <si>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</si>
  <si>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</si>
  <si>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</si>
  <si>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</si>
  <si>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</si>
  <si>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</si>
  <si>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</si>
  <si>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</si>
  <si>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</si>
  <si>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</si>
  <si>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</si>
  <si>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</si>
  <si>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</si>
  <si>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</si>
  <si>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</si>
  <si>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</si>
  <si>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</si>
  <si>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</si>
  <si>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</si>
  <si>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</si>
  <si>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</si>
  <si>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</si>
  <si>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</si>
  <si>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</si>
  <si>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</si>
  <si>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</si>
  <si>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</si>
  <si>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</si>
  <si>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</si>
  <si>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</si>
  <si>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</si>
  <si>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</si>
  <si>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</si>
  <si>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</si>
  <si>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</si>
  <si>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</si>
  <si>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</si>
  <si>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</si>
  <si>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</si>
  <si>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</si>
  <si>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</si>
  <si>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</si>
  <si>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</si>
  <si>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</si>
  <si>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</si>
  <si>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</si>
  <si>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</si>
  <si>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</si>
  <si>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</si>
  <si>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</si>
  <si>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</si>
  <si>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</si>
  <si>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</si>
  <si>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</si>
  <si>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</si>
  <si>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</si>
  <si>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</si>
  <si>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</si>
  <si>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</si>
  <si>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</si>
  <si>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</si>
  <si>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</si>
  <si>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</si>
  <si>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</si>
  <si>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</si>
  <si>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</si>
  <si>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</si>
  <si>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</si>
  <si>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</si>
  <si>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</si>
  <si>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</si>
  <si>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</si>
  <si>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</si>
  <si>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</si>
  <si>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</si>
  <si>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</si>
  <si>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</si>
  <si>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</si>
  <si>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</si>
  <si>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</si>
  <si>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</si>
  <si>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</si>
  <si>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</si>
  <si>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</si>
  <si>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</si>
  <si>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</si>
  <si>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</si>
  <si>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</si>
  <si>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</si>
  <si>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</si>
  <si>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</si>
  <si>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</si>
  <si>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</si>
  <si>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</si>
  <si>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</si>
  <si>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</si>
  <si>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</si>
  <si>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</si>
  <si>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</si>
  <si>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</si>
  <si>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</si>
  <si>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</si>
  <si>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</si>
  <si>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</si>
  <si>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</si>
  <si>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</si>
  <si>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</si>
  <si>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</si>
  <si>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</si>
  <si>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</si>
  <si>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</si>
  <si>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</si>
  <si>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</si>
  <si>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</si>
  <si>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</si>
  <si>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</si>
  <si>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</si>
  <si>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</si>
  <si>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</si>
  <si>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</si>
  <si>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</si>
  <si>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</si>
  <si>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</si>
  <si>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</si>
  <si>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</si>
  <si>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</si>
  <si>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</si>
  <si>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</si>
  <si>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</si>
  <si>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</si>
  <si>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</si>
  <si>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</si>
  <si>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</si>
  <si>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</si>
  <si>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</si>
  <si>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</si>
  <si>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</si>
  <si>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</si>
  <si>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</si>
  <si>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</si>
  <si>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</si>
  <si>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</si>
  <si>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</si>
  <si>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</si>
  <si>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</si>
  <si>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</si>
  <si>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</si>
  <si>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</si>
  <si>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</si>
  <si>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</si>
  <si>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</si>
  <si>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</si>
  <si>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</si>
  <si>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</si>
  <si>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</si>
  <si>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</si>
  <si>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</si>
  <si>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</si>
  <si>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</si>
  <si>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</si>
  <si>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</si>
  <si>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</si>
  <si>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</si>
  <si>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</si>
  <si>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</si>
  <si>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</si>
  <si>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</si>
  <si>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</si>
  <si>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</si>
  <si>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</si>
  <si>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</si>
  <si>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</si>
  <si>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</si>
  <si>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</si>
  <si>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</si>
  <si>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</si>
  <si>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</si>
  <si>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</si>
  <si>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</si>
  <si>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</si>
  <si>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</si>
  <si>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</si>
  <si>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</si>
  <si>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</si>
  <si>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</si>
  <si>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</si>
  <si>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</si>
  <si>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</si>
  <si>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</si>
  <si>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</si>
  <si>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</si>
  <si>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</si>
  <si>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</si>
  <si>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</si>
  <si>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</si>
  <si>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</si>
  <si>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</si>
  <si>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</si>
  <si>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</si>
  <si>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</si>
  <si>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</si>
  <si>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</si>
  <si>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</si>
  <si>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</si>
  <si>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</si>
  <si>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</si>
  <si>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</si>
  <si>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</si>
  <si>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</si>
  <si>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</si>
  <si>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</si>
  <si>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</si>
  <si>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</si>
  <si>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</si>
  <si>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</si>
  <si>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</si>
  <si>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</si>
  <si>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</si>
  <si>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</si>
  <si>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</si>
  <si>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</si>
  <si>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</si>
  <si>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</si>
  <si>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</si>
  <si>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</si>
  <si>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</si>
  <si>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</si>
  <si>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</si>
  <si>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</si>
  <si>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</si>
  <si>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</si>
  <si>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</si>
  <si>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</si>
  <si>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</si>
  <si>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</si>
  <si>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</si>
  <si>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</si>
  <si>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</si>
  <si>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</si>
  <si>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</si>
  <si>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</si>
  <si>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</si>
  <si>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</si>
  <si>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</si>
  <si>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</si>
  <si>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</si>
  <si>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</si>
  <si>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</si>
  <si>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</si>
  <si>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</si>
  <si>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</si>
  <si>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</si>
  <si>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</si>
  <si>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</si>
  <si>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</si>
  <si>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</si>
  <si>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</si>
  <si>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</si>
  <si>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</si>
  <si>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</si>
  <si>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</si>
  <si>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</si>
  <si>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</si>
  <si>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</si>
  <si>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</si>
  <si>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</si>
  <si>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</si>
  <si>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</si>
  <si>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</si>
  <si>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</si>
  <si>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</si>
  <si>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</si>
  <si>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</si>
  <si>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</si>
  <si>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</si>
  <si>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</si>
  <si>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</si>
  <si>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</si>
  <si>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</si>
  <si>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</si>
  <si>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</si>
  <si>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</si>
  <si>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</si>
  <si>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</si>
  <si>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</si>
  <si>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</si>
  <si>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</si>
  <si>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</si>
  <si>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</si>
  <si>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</si>
  <si>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</si>
  <si>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</si>
  <si>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</si>
  <si>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</si>
  <si>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</si>
  <si>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</si>
  <si>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</si>
  <si>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</si>
  <si>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</si>
  <si>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</si>
  <si>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</si>
  <si>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</si>
  <si>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</si>
  <si>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</si>
  <si>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</si>
  <si>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</si>
  <si>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</si>
  <si>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</si>
  <si>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</si>
  <si>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</si>
  <si>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</si>
  <si>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</si>
  <si>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</si>
  <si>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</si>
  <si>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</si>
  <si>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</si>
  <si>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</si>
  <si>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</si>
  <si>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</si>
  <si>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</si>
  <si>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</si>
  <si>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</si>
  <si>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</si>
  <si>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</si>
  <si>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</si>
  <si>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</si>
  <si>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</si>
  <si>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</si>
  <si>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</si>
  <si>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</si>
  <si>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</si>
  <si>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</si>
  <si>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</si>
  <si>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</si>
  <si>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</si>
  <si>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</si>
  <si>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</si>
  <si>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</si>
  <si>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</si>
  <si>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</si>
  <si>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</si>
  <si>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</si>
  <si>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</si>
  <si>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</si>
  <si>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</si>
  <si>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</si>
  <si>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</si>
  <si>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</si>
  <si>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</si>
  <si>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</si>
  <si>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</si>
  <si>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</si>
  <si>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</si>
  <si>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</si>
  <si>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</si>
  <si>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</si>
  <si>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</si>
  <si>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</si>
  <si>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</si>
  <si>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</si>
  <si>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</si>
  <si>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</si>
  <si>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</si>
  <si>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</si>
  <si>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</si>
  <si>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</si>
  <si>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</si>
  <si>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</si>
  <si>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</si>
  <si>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</si>
  <si>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</si>
  <si>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</si>
  <si>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</si>
  <si>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</si>
  <si>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</si>
  <si>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</si>
  <si>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</si>
  <si>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</si>
  <si>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</si>
  <si>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</si>
  <si>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</si>
  <si>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</si>
  <si>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</si>
  <si>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</si>
  <si>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</si>
  <si>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</si>
  <si>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</si>
  <si>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</si>
  <si>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</si>
  <si>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</si>
  <si>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</si>
  <si>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</si>
  <si>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</si>
  <si>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</si>
  <si>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</si>
  <si>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</si>
  <si>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</si>
  <si>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</si>
  <si>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</si>
  <si>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</si>
  <si>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</si>
  <si>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</si>
  <si>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</si>
  <si>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</si>
  <si>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</si>
  <si>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</si>
  <si>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</si>
  <si>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</si>
  <si>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</si>
  <si>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</si>
  <si>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</si>
  <si>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</si>
  <si>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</si>
  <si>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</si>
  <si>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</si>
  <si>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</si>
  <si>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</si>
  <si>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</si>
  <si>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</si>
  <si>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</si>
  <si>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</si>
  <si>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</si>
  <si>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</si>
  <si>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</si>
  <si>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</si>
  <si>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</si>
  <si>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</si>
  <si>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</si>
  <si>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</si>
  <si>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</si>
  <si>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</si>
  <si>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</si>
  <si>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</si>
  <si>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</si>
  <si>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</si>
  <si>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</si>
  <si>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</si>
  <si>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</si>
  <si>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</si>
  <si>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</si>
  <si>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</si>
  <si>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</si>
  <si>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</si>
  <si>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</si>
  <si>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</si>
  <si>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</si>
  <si>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</si>
  <si>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</si>
  <si>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</si>
  <si>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</si>
  <si>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</si>
  <si>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</si>
  <si>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</si>
  <si>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</si>
  <si>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</si>
  <si>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</si>
  <si>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</si>
  <si>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</si>
  <si>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</si>
  <si>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</si>
  <si>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</si>
  <si>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</si>
  <si>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</si>
  <si>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</si>
  <si>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</si>
  <si>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</si>
  <si>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</si>
  <si>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</si>
  <si>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</si>
  <si>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</si>
  <si>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</si>
  <si>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</si>
  <si>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</si>
  <si>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</si>
  <si>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</si>
  <si>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</si>
  <si>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</si>
  <si>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</si>
  <si>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</si>
  <si>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</si>
  <si>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</si>
  <si>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</si>
  <si>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</si>
  <si>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</si>
  <si>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</si>
  <si>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</si>
  <si>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</si>
  <si>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</si>
  <si>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</si>
  <si>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</si>
  <si>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</si>
  <si>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</si>
  <si>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</si>
  <si>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</si>
  <si>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</si>
  <si>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</si>
  <si>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</si>
  <si>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</si>
  <si>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</si>
  <si>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</si>
  <si>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</si>
  <si>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</si>
  <si>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</si>
  <si>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</si>
  <si>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</si>
  <si>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</si>
  <si>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</si>
  <si>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</si>
  <si>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</si>
  <si>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</si>
  <si>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</si>
  <si>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</si>
  <si>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</si>
  <si>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</si>
  <si>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</si>
  <si>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</si>
  <si>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</si>
  <si>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</si>
  <si>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</si>
  <si>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</si>
  <si>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</si>
  <si>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</si>
  <si>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</si>
  <si>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</si>
  <si>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</si>
  <si>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</si>
  <si>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</si>
  <si>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</si>
  <si>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</si>
  <si>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</si>
  <si>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</si>
  <si>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</si>
  <si>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</si>
  <si>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</si>
  <si>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</si>
  <si>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</si>
  <si>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</si>
  <si>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</si>
  <si>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</si>
  <si>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</si>
  <si>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</si>
  <si>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</si>
  <si>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</si>
  <si>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</si>
  <si>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</si>
  <si>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</si>
  <si>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</si>
  <si>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</si>
  <si>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</si>
  <si>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</si>
  <si>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</si>
  <si>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</si>
  <si>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</si>
  <si>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</si>
  <si>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</si>
  <si>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</si>
  <si>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</si>
  <si>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</si>
  <si>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</si>
  <si>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</si>
  <si>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</si>
  <si>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</si>
  <si>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</si>
  <si>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</si>
  <si>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</si>
  <si>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</si>
  <si>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</si>
  <si>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</si>
  <si>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</si>
  <si>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</si>
  <si>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</si>
  <si>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</si>
  <si>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</si>
  <si>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</si>
  <si>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</si>
  <si>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</si>
  <si>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</si>
  <si>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</si>
  <si>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</si>
  <si>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</si>
  <si>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</si>
  <si>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</si>
  <si>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</si>
  <si>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</si>
  <si>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</si>
  <si>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</si>
  <si>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</si>
  <si>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</si>
  <si>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</si>
  <si>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</si>
  <si>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</si>
  <si>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</si>
  <si>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</si>
  <si>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</si>
  <si>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</si>
  <si>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</si>
  <si>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</si>
  <si>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</si>
  <si>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</si>
  <si>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</si>
  <si>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</si>
  <si>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</si>
  <si>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</si>
  <si>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</si>
  <si>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</si>
  <si>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</si>
  <si>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</si>
  <si>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</si>
  <si>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</si>
  <si>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</si>
  <si>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</si>
  <si>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</si>
  <si>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</si>
  <si>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</si>
  <si>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</si>
  <si>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</si>
  <si>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</si>
  <si>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</si>
  <si>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</si>
  <si>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</si>
  <si>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</si>
  <si>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</si>
  <si>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</si>
  <si>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</si>
  <si>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</si>
  <si>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</si>
  <si>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</si>
  <si>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</si>
  <si>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</si>
  <si>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</si>
  <si>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</si>
  <si>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</si>
  <si>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</si>
  <si>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</si>
  <si>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</si>
  <si>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</si>
  <si>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</si>
  <si>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</si>
  <si>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</si>
  <si>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</si>
  <si>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</si>
  <si>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</si>
  <si>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</si>
  <si>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</si>
  <si>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</si>
  <si>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</si>
  <si>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</si>
  <si>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</si>
  <si>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</si>
  <si>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</si>
  <si>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</si>
  <si>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</si>
  <si>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</si>
  <si>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</si>
  <si>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</si>
  <si>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</si>
  <si>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</si>
  <si>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</si>
  <si>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</si>
  <si>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</si>
  <si>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</si>
  <si>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</si>
  <si>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</si>
  <si>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</si>
  <si>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</si>
  <si>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</si>
  <si>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</si>
  <si>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</si>
  <si>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</si>
  <si>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</si>
  <si>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</si>
  <si>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</si>
  <si>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</si>
  <si>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</si>
  <si>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</si>
  <si>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</si>
  <si>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</si>
  <si>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</si>
  <si>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</si>
  <si>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</si>
  <si>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</si>
  <si>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</si>
  <si>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</si>
  <si>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</si>
  <si>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</si>
  <si>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</si>
  <si>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</si>
  <si>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</si>
  <si>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</si>
  <si>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</si>
  <si>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</si>
  <si>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</si>
  <si>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</si>
  <si>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</si>
  <si>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</si>
  <si>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</si>
  <si>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</si>
  <si>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</si>
  <si>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</si>
  <si>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</si>
  <si>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</si>
  <si>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</si>
  <si>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</si>
  <si>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</si>
  <si>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</si>
  <si>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</si>
  <si>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</si>
  <si>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</si>
  <si>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</si>
  <si>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</si>
  <si>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</si>
  <si>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</si>
  <si>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</si>
  <si>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</si>
  <si>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</si>
  <si>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</si>
  <si>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</si>
  <si>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</si>
  <si>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</si>
  <si>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</si>
  <si>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</si>
  <si>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</si>
  <si>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</si>
  <si>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</si>
  <si>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</si>
  <si>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</si>
  <si>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</si>
  <si>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</si>
  <si>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</si>
  <si>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</si>
  <si>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</si>
  <si>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</si>
  <si>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</si>
  <si>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</si>
  <si>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</si>
  <si>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</si>
  <si>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</si>
  <si>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</si>
  <si>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</si>
  <si>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</si>
  <si>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</si>
  <si>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</si>
  <si>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</si>
  <si>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</si>
  <si>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</si>
  <si>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</si>
  <si>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</si>
  <si>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</si>
  <si>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</si>
  <si>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</si>
  <si>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</si>
  <si>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</si>
  <si>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</si>
  <si>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</si>
  <si>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</si>
  <si>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</si>
  <si>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</si>
  <si>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</si>
  <si>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</si>
  <si>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</si>
  <si>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</si>
  <si>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</si>
  <si>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</si>
  <si>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</si>
  <si>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</si>
  <si>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</si>
  <si>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</si>
  <si>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</si>
  <si>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</si>
  <si>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</si>
  <si>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</si>
  <si>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</si>
  <si>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</si>
  <si>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</si>
  <si>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</si>
  <si>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</si>
  <si>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</si>
  <si>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</si>
  <si>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</si>
  <si>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</si>
  <si>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</si>
  <si>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</si>
  <si>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</si>
  <si>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</si>
  <si>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</si>
  <si>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</si>
  <si>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</si>
  <si>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</si>
  <si>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</si>
  <si>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</si>
  <si>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</si>
  <si>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</si>
  <si>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</si>
  <si>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</si>
  <si>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</si>
  <si>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</si>
  <si>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</si>
  <si>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</si>
  <si>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</si>
  <si>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</si>
  <si>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</si>
  <si>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</si>
  <si>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</si>
  <si>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</si>
  <si>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</si>
  <si>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</si>
  <si>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</si>
  <si>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</si>
  <si>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</si>
  <si>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</si>
  <si>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</si>
  <si>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</si>
  <si>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</si>
  <si>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</si>
  <si>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</si>
  <si>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</si>
  <si>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</si>
  <si>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</si>
  <si>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</si>
  <si>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</si>
  <si>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</si>
  <si>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</si>
  <si>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</si>
  <si>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</si>
  <si>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</si>
  <si>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</si>
  <si>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</si>
  <si>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</si>
  <si>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</si>
  <si>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</si>
  <si>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</si>
  <si>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</si>
  <si>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</si>
  <si>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</si>
  <si>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</si>
  <si>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</si>
  <si>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</si>
  <si>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</si>
  <si>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</si>
  <si>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</si>
  <si>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</si>
  <si>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</si>
  <si>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</si>
  <si>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</si>
  <si>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</si>
  <si>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</si>
  <si>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</si>
  <si>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</si>
  <si>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</si>
  <si>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</si>
  <si>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</si>
  <si>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</si>
  <si>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</si>
  <si>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</si>
  <si>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</si>
  <si>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</si>
  <si>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</si>
  <si>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</si>
  <si>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</si>
  <si>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</si>
  <si>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</si>
  <si>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</si>
  <si>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</si>
  <si>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</si>
  <si>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</si>
  <si>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</si>
  <si>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</si>
  <si>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</si>
  <si>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</si>
  <si>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</si>
  <si>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</si>
  <si>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</si>
  <si>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</si>
  <si>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</si>
  <si>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</si>
  <si>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</si>
  <si>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</si>
  <si>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</si>
  <si>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</si>
  <si>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</si>
  <si>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</si>
  <si>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</si>
  <si>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</si>
  <si>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</si>
  <si>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</si>
  <si>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</si>
  <si>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</si>
  <si>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</si>
  <si>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</si>
  <si>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</si>
  <si>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</si>
  <si>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</si>
  <si>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</si>
  <si>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</si>
  <si>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</si>
  <si>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</si>
  <si>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</si>
  <si>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</si>
  <si>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</si>
  <si>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</si>
  <si>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</si>
  <si>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</si>
  <si>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</si>
  <si>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</si>
  <si>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</si>
  <si>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</si>
  <si>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</si>
  <si>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</si>
  <si>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</si>
  <si>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</si>
  <si>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</si>
  <si>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</si>
  <si>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</si>
  <si>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</si>
  <si>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</si>
  <si>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</si>
  <si>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</si>
  <si>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</si>
  <si>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</si>
  <si>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</si>
  <si>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</si>
  <si>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</si>
  <si>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</si>
  <si>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</si>
  <si>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</si>
  <si>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</si>
  <si>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</si>
  <si>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</si>
  <si>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</si>
  <si>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</si>
  <si>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</si>
  <si>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</si>
  <si>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</si>
  <si>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</si>
  <si>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</si>
  <si>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</si>
  <si>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</si>
  <si>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</si>
  <si>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</si>
  <si>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</si>
  <si>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</si>
  <si>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</si>
  <si>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</si>
  <si>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</si>
  <si>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</si>
  <si>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</si>
  <si>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</si>
  <si>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</si>
  <si>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</si>
  <si>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</si>
  <si>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</si>
  <si>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</si>
  <si>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</si>
  <si>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</si>
  <si>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</si>
  <si>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</si>
  <si>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</si>
  <si>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</si>
  <si>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</si>
  <si>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</si>
  <si>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</si>
  <si>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</si>
  <si>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</si>
  <si>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</si>
  <si>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</si>
  <si>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</si>
  <si>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</si>
  <si>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</si>
  <si>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</si>
  <si>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</si>
  <si>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</si>
  <si>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</si>
  <si>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</si>
  <si>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</si>
  <si>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</si>
  <si>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</si>
  <si>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</si>
  <si>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</si>
  <si>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</si>
  <si>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</si>
  <si>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</si>
  <si>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</si>
  <si>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</si>
  <si>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</si>
  <si>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</si>
  <si>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</si>
  <si>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</si>
  <si>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</si>
  <si>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</si>
  <si>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</si>
  <si>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</si>
  <si>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</si>
  <si>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</si>
  <si>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</si>
  <si>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</si>
  <si>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</si>
  <si>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</si>
  <si>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</si>
  <si>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</si>
  <si>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</si>
  <si>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</si>
  <si>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</si>
  <si>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</si>
  <si>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</si>
  <si>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</si>
  <si>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</si>
  <si>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</si>
  <si>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</si>
  <si>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</si>
  <si>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</si>
  <si>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</si>
  <si>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</si>
  <si>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</si>
  <si>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</si>
  <si>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</si>
  <si>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</si>
  <si>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</si>
  <si>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</si>
  <si>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</si>
  <si>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</si>
  <si>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</si>
  <si>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</si>
  <si>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</si>
  <si>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</si>
  <si>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</si>
  <si>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</si>
  <si>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</si>
  <si>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</si>
  <si>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</si>
  <si>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</si>
  <si>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</si>
  <si>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</si>
  <si>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</si>
  <si>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</si>
  <si>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</si>
  <si>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</si>
  <si>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</si>
  <si>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</si>
  <si>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</si>
  <si>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</si>
  <si>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</si>
  <si>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</si>
  <si>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</si>
  <si>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</si>
  <si>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</si>
  <si>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</si>
  <si>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</si>
  <si>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</si>
  <si>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</si>
  <si>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</si>
  <si>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</si>
  <si>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</si>
  <si>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</si>
  <si>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</si>
  <si>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</si>
  <si>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</si>
  <si>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</si>
  <si>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</si>
  <si>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</si>
  <si>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</si>
  <si>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</si>
  <si>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</si>
  <si>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</si>
  <si>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</si>
  <si>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</si>
  <si>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</si>
  <si>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</si>
  <si>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</si>
  <si>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</si>
  <si>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</si>
  <si>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</si>
  <si>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</si>
  <si>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</si>
  <si>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</si>
  <si>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</si>
  <si>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</si>
  <si>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</si>
  <si>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</si>
  <si>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</si>
  <si>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</si>
  <si>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</si>
  <si>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</si>
  <si>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</si>
  <si>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</si>
  <si>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</si>
  <si>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</si>
  <si>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</si>
  <si>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</si>
  <si>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</si>
  <si>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</si>
  <si>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</si>
  <si>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</si>
  <si>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</si>
  <si>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</si>
  <si>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</si>
  <si>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</si>
  <si>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</si>
  <si>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</si>
  <si>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</si>
  <si>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</si>
  <si>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</si>
  <si>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</si>
  <si>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</si>
  <si>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</si>
  <si>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</si>
  <si>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</si>
  <si>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</si>
  <si>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</si>
  <si>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</si>
  <si>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</si>
  <si>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</si>
  <si>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</si>
  <si>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</si>
  <si>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</si>
  <si>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</si>
  <si>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</si>
  <si>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</si>
  <si>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</si>
  <si>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</si>
  <si>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</si>
  <si>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</si>
  <si>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</si>
  <si>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</si>
  <si>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</si>
  <si>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</si>
  <si>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</si>
  <si>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</si>
  <si>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</si>
  <si>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</si>
  <si>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</si>
  <si>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</si>
  <si>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</si>
  <si>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</si>
  <si>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</si>
  <si>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</si>
  <si>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</si>
  <si>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</si>
  <si>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</si>
  <si>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</si>
  <si>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</si>
  <si>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</si>
  <si>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</si>
  <si>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</si>
  <si>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</si>
  <si>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</si>
  <si>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</si>
  <si>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</si>
  <si>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</si>
  <si>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</si>
  <si>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</si>
  <si>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</si>
  <si>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</si>
  <si>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</si>
  <si>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</si>
  <si>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</si>
  <si>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</si>
  <si>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</si>
  <si>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</si>
  <si>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</si>
  <si>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</si>
  <si>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</si>
  <si>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</si>
  <si>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</si>
  <si>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</si>
  <si>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</si>
  <si>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</si>
  <si>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</si>
  <si>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</si>
  <si>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</si>
  <si>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</si>
  <si>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</si>
  <si>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</si>
  <si>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</si>
  <si>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</si>
  <si>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</si>
  <si>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</si>
  <si>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</si>
  <si>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</si>
  <si>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</si>
  <si>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</si>
  <si>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</si>
  <si>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</si>
  <si>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</si>
  <si>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</si>
  <si>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</si>
  <si>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</si>
  <si>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</si>
  <si>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</si>
  <si>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</si>
  <si>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</si>
  <si>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</si>
  <si>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</si>
  <si>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</si>
  <si>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</si>
  <si>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</si>
  <si>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</si>
  <si>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</si>
  <si>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</si>
  <si>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</si>
  <si>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</si>
  <si>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</si>
  <si>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</si>
  <si>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</si>
  <si>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</si>
  <si>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</si>
  <si>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</si>
  <si>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</si>
  <si>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</si>
  <si>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</si>
  <si>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</si>
  <si>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</si>
  <si>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</si>
  <si>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</si>
  <si>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</si>
  <si>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</si>
  <si>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</si>
  <si>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</si>
  <si>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</si>
  <si>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</si>
  <si>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</si>
  <si>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</si>
  <si>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</si>
  <si>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</si>
  <si>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</si>
  <si>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</si>
  <si>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</si>
  <si>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</si>
  <si>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</si>
  <si>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</si>
  <si>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</si>
  <si>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</si>
  <si>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</si>
  <si>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</si>
  <si>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</si>
  <si>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</si>
  <si>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</si>
  <si>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</si>
  <si>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</si>
  <si>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</si>
  <si>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</si>
  <si>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</si>
  <si>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</si>
  <si>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</si>
  <si>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</si>
  <si>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</si>
  <si>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</si>
  <si>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</si>
  <si>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</si>
  <si>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</si>
  <si>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</si>
  <si>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</si>
  <si>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</si>
  <si>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</si>
  <si>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</si>
  <si>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</si>
  <si>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</si>
  <si>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</si>
  <si>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</si>
  <si>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</si>
  <si>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</si>
  <si>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</si>
  <si>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</si>
  <si>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</si>
  <si>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</si>
  <si>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</si>
  <si>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</si>
  <si>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</si>
  <si>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</si>
  <si>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</si>
  <si>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</si>
  <si>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</si>
  <si>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</si>
  <si>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</si>
  <si>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</si>
  <si>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</si>
  <si>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</si>
  <si>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</si>
  <si>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</si>
  <si>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</si>
  <si>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</si>
  <si>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</si>
  <si>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</si>
  <si>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</si>
  <si>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</si>
  <si>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</si>
  <si>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</si>
  <si>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</si>
  <si>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</si>
  <si>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</si>
  <si>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</si>
  <si>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</si>
  <si>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</si>
  <si>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</si>
  <si>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</si>
  <si>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</si>
  <si>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</si>
  <si>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</si>
  <si>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</si>
  <si>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</si>
  <si>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</si>
  <si>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</si>
  <si>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</si>
  <si>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</si>
  <si>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</si>
  <si>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</si>
  <si>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</si>
  <si>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</si>
  <si>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</si>
  <si>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</si>
  <si>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</si>
  <si>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</si>
  <si>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</si>
  <si>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</si>
  <si>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</si>
  <si>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</si>
  <si>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</si>
  <si>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</si>
  <si>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</si>
  <si>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</si>
  <si>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</si>
  <si>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</si>
  <si>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</si>
  <si>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</si>
  <si>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</si>
  <si>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</si>
  <si>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</si>
  <si>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</si>
  <si>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</si>
  <si>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</si>
  <si>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</si>
  <si>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</si>
  <si>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</si>
  <si>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</si>
  <si>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</si>
  <si>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</si>
  <si>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</si>
  <si>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</si>
  <si>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</si>
  <si>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</si>
  <si>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</si>
  <si>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</si>
  <si>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</si>
  <si>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</si>
  <si>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</si>
  <si>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</si>
  <si>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</si>
  <si>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</si>
  <si>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</si>
  <si>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</si>
  <si>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</si>
  <si>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</si>
  <si>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</si>
  <si>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</si>
  <si>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</si>
  <si>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</si>
  <si>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</si>
  <si>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</si>
  <si>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</si>
  <si>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</si>
  <si>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</si>
  <si>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</si>
  <si>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</si>
  <si>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</si>
  <si>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</si>
  <si>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</si>
  <si>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</si>
  <si>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</si>
  <si>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</si>
  <si>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</si>
  <si>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</si>
  <si>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</si>
  <si>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</si>
  <si>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</si>
  <si>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</si>
  <si>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</si>
  <si>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</si>
  <si>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</si>
  <si>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</si>
  <si>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</si>
  <si>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</si>
  <si>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</si>
  <si>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</si>
  <si>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</si>
  <si>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</si>
  <si>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</si>
  <si>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</si>
  <si>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</si>
  <si>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</si>
  <si>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</si>
  <si>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</si>
  <si>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</si>
  <si>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</si>
  <si>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</si>
  <si>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</si>
  <si>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</si>
  <si>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</si>
  <si>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</si>
  <si>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</si>
  <si>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</si>
  <si>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</si>
  <si>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</si>
  <si>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</si>
  <si>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</si>
  <si>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</si>
  <si>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</si>
  <si>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</si>
  <si>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</si>
  <si>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</si>
  <si>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</si>
  <si>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</si>
  <si>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</si>
  <si>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</si>
  <si>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</si>
  <si>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</si>
  <si>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</si>
  <si>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</si>
  <si>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</si>
  <si>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</si>
  <si>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</si>
  <si>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</si>
  <si>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</si>
  <si>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</si>
  <si>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</si>
  <si>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</si>
  <si>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</si>
  <si>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</si>
  <si>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</si>
  <si>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</si>
  <si>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</si>
  <si>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</si>
  <si>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</si>
  <si>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</si>
  <si>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</si>
  <si>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</si>
  <si>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</si>
  <si>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</si>
  <si>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</si>
  <si>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</si>
  <si>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</si>
  <si>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</si>
  <si>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</si>
  <si>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</si>
  <si>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</si>
  <si>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</si>
  <si>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</si>
  <si>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</si>
  <si>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</si>
  <si>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</si>
  <si>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</si>
  <si>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</si>
  <si>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</si>
  <si>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</si>
  <si>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</si>
  <si>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</si>
  <si>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</si>
  <si>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</si>
  <si>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</si>
  <si>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</si>
  <si>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</si>
  <si>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</si>
  <si>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</si>
  <si>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</si>
  <si>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</si>
  <si>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</si>
  <si>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</si>
  <si>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</si>
  <si>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</si>
  <si>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</si>
  <si>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</si>
  <si>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</si>
  <si>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</si>
  <si>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</si>
  <si>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</si>
  <si>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</si>
  <si>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</si>
  <si>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</si>
  <si>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</si>
  <si>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</si>
  <si>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</si>
  <si>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</si>
  <si>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</si>
  <si>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</si>
  <si>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</si>
  <si>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</si>
  <si>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</si>
  <si>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</si>
  <si>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</si>
  <si>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</si>
  <si>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</si>
  <si>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</si>
  <si>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</si>
  <si>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</si>
  <si>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</si>
  <si>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</si>
  <si>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</si>
  <si>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</si>
  <si>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</si>
  <si>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</si>
  <si>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</si>
  <si>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</si>
  <si>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</si>
  <si>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</si>
  <si>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</si>
  <si>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</si>
  <si>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</si>
  <si>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</si>
  <si>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</si>
  <si>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</si>
  <si>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</si>
  <si>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</si>
  <si>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</si>
  <si>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</si>
  <si>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</si>
  <si>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</si>
  <si>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</si>
  <si>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</si>
  <si>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</si>
  <si>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</si>
  <si>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</si>
  <si>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</si>
  <si>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</si>
  <si>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</si>
  <si>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</si>
  <si>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</si>
  <si>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</si>
  <si>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</si>
  <si>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</si>
  <si>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</si>
  <si>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</si>
  <si>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</si>
  <si>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</si>
  <si>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</si>
  <si>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</si>
  <si>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</si>
  <si>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</si>
  <si>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</si>
  <si>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</si>
  <si>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</si>
  <si>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</si>
  <si>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</si>
  <si>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</si>
  <si>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</si>
  <si>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</si>
  <si>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</si>
  <si>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</si>
  <si>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</si>
  <si>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</si>
  <si>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</si>
  <si>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</si>
  <si>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</si>
  <si>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</si>
  <si>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</si>
  <si>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</si>
  <si>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</si>
  <si>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</si>
  <si>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</si>
  <si>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</si>
  <si>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</si>
  <si>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</si>
  <si>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</si>
  <si>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</si>
  <si>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</si>
  <si>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</si>
  <si>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</si>
  <si>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</si>
  <si>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</si>
  <si>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</si>
  <si>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</si>
  <si>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</si>
  <si>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</si>
  <si>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</si>
  <si>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</si>
  <si>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</si>
  <si>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</si>
  <si>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</si>
  <si>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</si>
  <si>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</si>
  <si>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</si>
  <si>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</si>
  <si>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</si>
  <si>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</si>
  <si>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</si>
  <si>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</si>
  <si>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</si>
  <si>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</si>
  <si>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</si>
  <si>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</si>
  <si>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</si>
  <si>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</si>
  <si>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</si>
  <si>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</si>
  <si>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</si>
  <si>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</si>
  <si>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</si>
  <si>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</si>
  <si>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</si>
  <si>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</si>
  <si>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</si>
  <si>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</si>
  <si>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</si>
  <si>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</si>
  <si>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</si>
  <si>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</si>
  <si>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</si>
  <si>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</si>
  <si>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</si>
  <si>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</si>
  <si>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</si>
  <si>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</si>
  <si>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</si>
  <si>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</si>
  <si>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</si>
  <si>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</si>
  <si>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</si>
  <si>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</si>
  <si>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</si>
  <si>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</si>
  <si>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</si>
  <si>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</si>
  <si>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</si>
  <si>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</si>
  <si>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</si>
  <si>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</si>
  <si>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</si>
  <si>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</si>
  <si>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</si>
  <si>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</si>
  <si>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</si>
  <si>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</si>
  <si>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</si>
  <si>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</si>
  <si>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</si>
  <si>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</si>
  <si>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</si>
  <si>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</si>
  <si>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</si>
  <si>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</si>
  <si>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</si>
  <si>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</si>
  <si>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</si>
  <si>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</si>
  <si>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</si>
  <si>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</si>
  <si>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</si>
  <si>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</si>
  <si>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</si>
  <si>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</si>
  <si>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</si>
  <si>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</si>
  <si>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</si>
  <si>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</si>
  <si>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</si>
  <si>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</si>
  <si>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</si>
  <si>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</si>
  <si>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</si>
  <si>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</si>
  <si>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</si>
  <si>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</si>
  <si>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</si>
  <si>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</si>
  <si>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</si>
  <si>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</si>
  <si>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</si>
  <si>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</si>
  <si>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</si>
  <si>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</si>
  <si>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</si>
  <si>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</si>
  <si>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</si>
  <si>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</si>
  <si>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</si>
  <si>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</si>
  <si>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</si>
  <si>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</si>
  <si>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</si>
  <si>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</si>
  <si>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</si>
  <si>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</si>
  <si>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</si>
  <si>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</si>
  <si>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</si>
  <si>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</si>
  <si>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</si>
  <si>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</si>
  <si>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</si>
  <si>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</si>
  <si>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</si>
  <si>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</si>
  <si>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</si>
  <si>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</si>
  <si>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</si>
  <si>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</si>
  <si>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</si>
  <si>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</si>
  <si>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</si>
  <si>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</si>
  <si>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</si>
  <si>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</si>
  <si>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</si>
  <si>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</si>
  <si>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</si>
  <si>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</si>
  <si>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</si>
  <si>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</si>
  <si>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</si>
  <si>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</si>
  <si>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</si>
  <si>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</si>
  <si>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</si>
  <si>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</si>
  <si>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</si>
  <si>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</si>
  <si>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</si>
  <si>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</si>
  <si>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</si>
  <si>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</si>
  <si>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</si>
  <si>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</si>
  <si>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</si>
  <si>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</si>
  <si>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</si>
  <si>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</si>
  <si>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</si>
  <si>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</si>
  <si>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</si>
  <si>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</si>
  <si>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</si>
  <si>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</si>
  <si>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</si>
  <si>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</si>
  <si>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</si>
  <si>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</si>
  <si>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</si>
  <si>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</si>
  <si>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</si>
  <si>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</si>
  <si>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</si>
  <si>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</si>
  <si>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</si>
  <si>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</si>
  <si>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</si>
  <si>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</si>
  <si>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</si>
  <si>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</si>
  <si>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</si>
  <si>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</si>
  <si>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</si>
  <si>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</si>
  <si>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</si>
  <si>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</si>
  <si>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</si>
  <si>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</si>
  <si>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</si>
  <si>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</si>
  <si>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</si>
  <si>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</si>
  <si>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</si>
  <si>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</si>
  <si>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</si>
  <si>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</si>
  <si>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</si>
  <si>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</si>
  <si>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</si>
  <si>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</si>
  <si>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</si>
  <si>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</si>
  <si>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</si>
  <si>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</si>
  <si>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</si>
  <si>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</si>
  <si>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</si>
  <si>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</si>
  <si>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</si>
  <si>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</si>
  <si>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</si>
  <si>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</si>
  <si>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</si>
  <si>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</si>
  <si>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</si>
  <si>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</si>
  <si>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</si>
  <si>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</si>
  <si>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</si>
  <si>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</si>
  <si>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</si>
  <si>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</si>
  <si>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</si>
  <si>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</si>
  <si>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</si>
  <si>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</si>
  <si>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</si>
  <si>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</si>
  <si>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</si>
  <si>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</si>
  <si>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</si>
  <si>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</si>
  <si>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</si>
  <si>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</si>
  <si>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</si>
  <si>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</si>
  <si>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</si>
  <si>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</si>
  <si>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</si>
  <si>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</si>
  <si>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</si>
  <si>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</si>
  <si>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</si>
  <si>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</si>
  <si>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</si>
  <si>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</si>
  <si>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</si>
  <si>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</si>
  <si>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</si>
  <si>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</si>
  <si>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</si>
  <si>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</si>
  <si>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</si>
  <si>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</si>
  <si>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</si>
  <si>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</si>
  <si>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</si>
  <si>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</si>
  <si>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</si>
  <si>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</si>
  <si>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</si>
  <si>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</si>
  <si>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</si>
  <si>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</si>
  <si>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</si>
  <si>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</si>
  <si>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</si>
  <si>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</si>
  <si>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</si>
  <si>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</si>
  <si>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</si>
  <si>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</si>
  <si>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</si>
  <si>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</si>
  <si>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</si>
  <si>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</si>
  <si>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</si>
  <si>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</si>
  <si>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</si>
  <si>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</si>
  <si>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</si>
  <si>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</si>
  <si>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</si>
  <si>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</si>
  <si>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</si>
  <si>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</si>
  <si>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</si>
  <si>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</si>
  <si>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</si>
  <si>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</si>
  <si>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</si>
  <si>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</si>
  <si>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</si>
  <si>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</si>
  <si>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</si>
  <si>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</si>
  <si>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</si>
  <si>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</si>
  <si>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</si>
  <si>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</si>
  <si>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</si>
  <si>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</si>
  <si>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</si>
  <si>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</si>
  <si>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</si>
  <si>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</si>
  <si>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</si>
  <si>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</si>
  <si>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</si>
  <si>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</si>
  <si>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</si>
  <si>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</si>
  <si>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</si>
  <si>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</si>
  <si>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</si>
  <si>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</si>
  <si>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</si>
  <si>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</si>
  <si>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</si>
  <si>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</si>
  <si>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</si>
  <si>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</si>
  <si>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</si>
  <si>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</si>
  <si>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</si>
  <si>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</si>
  <si>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</si>
  <si>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</si>
  <si>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</si>
  <si>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</si>
  <si>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</si>
  <si>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</si>
  <si>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</si>
  <si>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</si>
  <si>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</si>
  <si>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</si>
  <si>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</si>
  <si>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</si>
  <si>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</si>
  <si>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</si>
  <si>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</si>
  <si>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</si>
  <si>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</si>
  <si>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</si>
  <si>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</si>
  <si>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</si>
  <si>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</si>
  <si>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</si>
  <si>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</si>
  <si>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</si>
  <si>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</si>
  <si>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</si>
  <si>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</si>
  <si>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</si>
  <si>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</si>
  <si>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</si>
  <si>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</si>
  <si>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</si>
  <si>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</si>
  <si>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</si>
  <si>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</si>
  <si>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</si>
  <si>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</si>
  <si>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</si>
  <si>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</si>
  <si>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</si>
  <si>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</si>
  <si>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</si>
  <si>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</si>
  <si>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</si>
  <si>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</si>
  <si>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</si>
  <si>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</si>
  <si>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</si>
  <si>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</si>
  <si>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</si>
  <si>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</si>
  <si>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</si>
  <si>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</si>
  <si>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</si>
  <si>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</si>
  <si>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</si>
  <si>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</si>
  <si>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</si>
  <si>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</si>
  <si>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</si>
  <si>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</si>
  <si>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</si>
  <si>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</si>
  <si>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</si>
  <si>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</si>
  <si>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</si>
  <si>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</si>
  <si>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</si>
  <si>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</si>
  <si>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</si>
  <si>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</si>
  <si>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</si>
  <si>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</si>
  <si>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</si>
  <si>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</si>
  <si>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</si>
  <si>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</si>
  <si>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</si>
  <si>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</si>
  <si>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</si>
  <si>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</si>
  <si>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</si>
  <si>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</si>
  <si>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</si>
  <si>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</si>
  <si>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</si>
  <si>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</si>
  <si>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</si>
  <si>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</si>
  <si>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</si>
  <si>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</si>
  <si>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</si>
  <si>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</si>
  <si>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</si>
  <si>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</si>
  <si>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</si>
  <si>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</si>
  <si>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</si>
  <si>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</si>
  <si>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</si>
  <si>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</si>
  <si>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</si>
  <si>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</si>
  <si>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</si>
  <si>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</si>
  <si>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</si>
  <si>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</si>
  <si>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</si>
  <si>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</si>
  <si>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</si>
  <si>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</si>
  <si>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</si>
  <si>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</si>
  <si>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</si>
  <si>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</si>
  <si>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</si>
  <si>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</si>
  <si>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</si>
  <si>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</si>
  <si>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</si>
  <si>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</si>
  <si>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</si>
  <si>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</si>
  <si>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</si>
  <si>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</si>
  <si>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</si>
  <si>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</si>
  <si>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</si>
  <si>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</si>
  <si>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</si>
  <si>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</si>
  <si>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</si>
  <si>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</si>
  <si>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</si>
  <si>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</si>
  <si>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</si>
  <si>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</si>
  <si>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</si>
  <si>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</si>
  <si>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</si>
  <si>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</si>
  <si>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</si>
  <si>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</si>
  <si>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</si>
  <si>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</si>
  <si>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</si>
  <si>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</si>
  <si>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</si>
  <si>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</si>
  <si>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</si>
  <si>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</si>
  <si>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</si>
  <si>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</si>
  <si>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</si>
  <si>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</si>
  <si>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</si>
  <si>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</si>
  <si>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</si>
  <si>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</si>
  <si>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</si>
  <si>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</si>
  <si>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</si>
  <si>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</si>
  <si>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</si>
  <si>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</si>
  <si>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</si>
  <si>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</si>
  <si>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</si>
  <si>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</si>
  <si>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</si>
  <si>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</si>
  <si>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</si>
  <si>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</si>
  <si>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</si>
  <si>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</si>
  <si>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</si>
  <si>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</si>
  <si>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</si>
  <si>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</si>
  <si>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</si>
  <si>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</si>
  <si>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</si>
  <si>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</si>
  <si>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</si>
  <si>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</si>
  <si>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</si>
  <si>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</si>
  <si>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</si>
  <si>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</si>
  <si>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</si>
  <si>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</si>
  <si>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</si>
  <si>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</si>
  <si>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</si>
  <si>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</si>
  <si>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</si>
  <si>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</si>
  <si>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</si>
  <si>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</si>
  <si>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</si>
  <si>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</si>
  <si>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</si>
  <si>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</si>
  <si>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</si>
  <si>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</si>
  <si>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</si>
  <si>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</si>
  <si>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</si>
  <si>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</si>
  <si>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</si>
  <si>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</si>
  <si>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</si>
  <si>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</si>
  <si>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</si>
  <si>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</si>
  <si>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</si>
  <si>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</si>
  <si>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</si>
  <si>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</si>
  <si>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</si>
  <si>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</si>
  <si>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</si>
  <si>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</si>
  <si>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</si>
  <si>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</si>
  <si>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</si>
  <si>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</si>
  <si>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</si>
  <si>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</si>
  <si>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</si>
  <si>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</si>
  <si>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</si>
  <si>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</si>
  <si>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</si>
  <si>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</si>
  <si>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</si>
  <si>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</si>
  <si>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</si>
  <si>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</si>
  <si>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</si>
  <si>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</si>
  <si>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</si>
  <si>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</si>
  <si>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</si>
  <si>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</si>
  <si>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</si>
  <si>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</si>
  <si>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</si>
  <si>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</si>
  <si>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</si>
  <si>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</si>
  <si>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</si>
  <si>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</si>
  <si>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</si>
  <si>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</si>
  <si>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</si>
  <si>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</si>
  <si>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</si>
  <si>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</si>
  <si>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</si>
  <si>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</si>
  <si>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</si>
  <si>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</si>
  <si>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</si>
  <si>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</si>
  <si>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</si>
  <si>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</si>
  <si>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</si>
  <si>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</si>
  <si>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</si>
  <si>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</si>
  <si>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</si>
  <si>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</si>
  <si>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</si>
  <si>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</si>
  <si>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</si>
  <si>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</si>
  <si>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</si>
  <si>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</si>
  <si>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</si>
  <si>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</si>
  <si>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</si>
  <si>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</si>
  <si>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</si>
  <si>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</si>
  <si>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</si>
  <si>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</si>
  <si>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</si>
  <si>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</si>
  <si>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</si>
  <si>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</si>
  <si>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</si>
  <si>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</si>
  <si>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</si>
  <si>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</si>
  <si>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</si>
  <si>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</si>
  <si>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</si>
  <si>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</si>
  <si>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</si>
  <si>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</si>
  <si>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</si>
  <si>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</si>
  <si>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</si>
  <si>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</si>
  <si>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</si>
  <si>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</si>
  <si>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</si>
  <si>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</si>
  <si>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</si>
  <si>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</si>
  <si>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</si>
  <si>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</si>
  <si>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</si>
  <si>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</si>
  <si>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</si>
  <si>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</si>
  <si>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</si>
  <si>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</si>
  <si>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</si>
  <si>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</si>
  <si>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</si>
  <si>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</si>
  <si>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</si>
  <si>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</si>
  <si>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</si>
  <si>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</si>
  <si>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</si>
  <si>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</si>
  <si>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</si>
  <si>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</si>
  <si>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</si>
  <si>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</si>
  <si>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</si>
  <si>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</si>
  <si>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</si>
  <si>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</si>
  <si>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</si>
  <si>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</si>
  <si>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</si>
  <si>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</si>
  <si>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</si>
  <si>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</si>
  <si>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</si>
  <si>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</si>
  <si>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</si>
  <si>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</si>
  <si>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</si>
  <si>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</si>
  <si>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</si>
  <si>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</si>
  <si>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</si>
  <si>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</si>
  <si>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</si>
  <si>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</si>
  <si>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</si>
  <si>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</si>
  <si>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</si>
  <si>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</si>
  <si>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</si>
  <si>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</si>
  <si>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</si>
  <si>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</si>
  <si>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</si>
  <si>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</si>
  <si>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</si>
  <si>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</si>
  <si>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</si>
  <si>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</si>
  <si>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</si>
  <si>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</si>
  <si>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</si>
  <si>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</si>
  <si>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</si>
  <si>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</si>
  <si>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</si>
  <si>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</si>
  <si>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</si>
  <si>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</si>
  <si>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</si>
  <si>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</si>
  <si>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</si>
  <si>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</si>
  <si>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</si>
  <si>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</si>
  <si>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</si>
  <si>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</si>
  <si>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</si>
  <si>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</si>
  <si>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</si>
  <si>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</si>
  <si>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</si>
  <si>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</si>
  <si>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</si>
  <si>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</si>
  <si>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</si>
  <si>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</si>
  <si>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</si>
  <si>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</si>
  <si>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</si>
  <si>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</si>
  <si>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</si>
  <si>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</si>
  <si>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</si>
  <si>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</si>
  <si>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</si>
  <si>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</si>
  <si>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</si>
  <si>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</si>
  <si>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</si>
  <si>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</si>
  <si>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</si>
  <si>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</si>
  <si>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</si>
  <si>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</si>
  <si>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</si>
  <si>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</si>
  <si>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</si>
  <si>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</si>
  <si>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</si>
  <si>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</si>
  <si>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</si>
  <si>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</si>
  <si>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</si>
  <si>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</si>
  <si>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</si>
  <si>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</si>
  <si>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</si>
  <si>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</si>
  <si>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</si>
  <si>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</si>
  <si>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</si>
  <si>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</si>
  <si>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</si>
  <si>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</si>
  <si>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</si>
  <si>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</si>
  <si>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</si>
  <si>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</si>
  <si>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</si>
  <si>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</si>
  <si>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</si>
  <si>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</si>
  <si>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</si>
  <si>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</si>
  <si>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</si>
  <si>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</si>
  <si>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</si>
  <si>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</si>
  <si>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</si>
  <si>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</si>
  <si>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</si>
  <si>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</si>
  <si>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</si>
  <si>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</si>
  <si>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</si>
  <si>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</si>
  <si>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</si>
  <si>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</si>
  <si>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</si>
  <si>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</si>
  <si>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</si>
  <si>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</si>
  <si>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</si>
  <si>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</si>
  <si>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</si>
  <si>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</si>
  <si>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</si>
  <si>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</si>
  <si>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</si>
  <si>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</si>
  <si>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</si>
  <si>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</si>
  <si>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</si>
  <si>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</si>
  <si>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</si>
  <si>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</si>
  <si>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</si>
  <si>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</si>
  <si>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</si>
  <si>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</si>
  <si>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</si>
  <si>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</si>
  <si>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</si>
  <si>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</si>
  <si>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</si>
  <si>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</si>
  <si>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</si>
  <si>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</si>
  <si>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</si>
  <si>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</si>
  <si>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</si>
  <si>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</si>
  <si>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</si>
  <si>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</si>
  <si>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</si>
  <si>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</si>
  <si>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</si>
  <si>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</si>
  <si>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</si>
  <si>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</si>
  <si>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</si>
  <si>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</si>
  <si>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</si>
  <si>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</si>
  <si>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</si>
  <si>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</si>
  <si>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</si>
  <si>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</si>
  <si>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</si>
  <si>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</si>
  <si>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</si>
  <si>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</si>
  <si>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</si>
  <si>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</si>
  <si>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</si>
  <si>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</si>
  <si>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</si>
  <si>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</si>
  <si>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</si>
  <si>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</si>
  <si>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</si>
  <si>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</si>
  <si>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</si>
  <si>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</si>
  <si>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</si>
  <si>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</si>
  <si>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</si>
  <si>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</si>
  <si>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</si>
  <si>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</si>
  <si>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</si>
  <si>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</si>
  <si>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</si>
  <si>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</si>
  <si>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</si>
  <si>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</si>
  <si>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</si>
  <si>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</si>
  <si>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</si>
  <si>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</si>
  <si>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</si>
  <si>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</si>
  <si>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</si>
  <si>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</si>
  <si>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</si>
  <si>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</si>
  <si>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</si>
  <si>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</si>
  <si>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</si>
  <si>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</si>
  <si>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</si>
  <si>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</si>
  <si>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</si>
  <si>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</si>
  <si>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</si>
  <si>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</si>
  <si>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</si>
  <si>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</si>
  <si>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</si>
  <si>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</si>
  <si>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</si>
  <si>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</si>
  <si>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</si>
  <si>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</si>
  <si>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</si>
  <si>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</si>
  <si>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</si>
  <si>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</si>
  <si>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</si>
  <si>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</si>
  <si>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</si>
  <si>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</si>
  <si>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</si>
  <si>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</si>
  <si>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</si>
  <si>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</si>
  <si>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</si>
  <si>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</si>
  <si>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</si>
  <si>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</si>
  <si>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</si>
  <si>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</si>
  <si>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</si>
  <si>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</si>
  <si>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</si>
  <si>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</si>
  <si>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</si>
  <si>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</si>
  <si>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</si>
  <si>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</si>
  <si>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</si>
  <si>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</si>
  <si>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</si>
  <si>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</si>
  <si>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</si>
  <si>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</si>
  <si>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</si>
  <si>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</si>
  <si>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</si>
  <si>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</si>
  <si>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</si>
  <si>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</si>
  <si>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</si>
  <si>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</si>
  <si>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</si>
  <si>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</si>
  <si>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</si>
  <si>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</si>
  <si>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</si>
  <si>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</si>
  <si>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</si>
  <si>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</si>
  <si>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</si>
  <si>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</si>
  <si>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</si>
  <si>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</si>
  <si>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</si>
  <si>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</si>
  <si>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</si>
  <si>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</si>
  <si>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</si>
  <si>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</si>
  <si>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</si>
  <si>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</si>
  <si>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</si>
  <si>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</si>
  <si>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</si>
  <si>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</si>
  <si>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</si>
  <si>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</si>
  <si>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</si>
  <si>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</si>
  <si>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</si>
  <si>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</si>
  <si>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</si>
  <si>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</si>
  <si>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</si>
  <si>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</si>
  <si>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</si>
  <si>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</si>
  <si>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</si>
  <si>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</si>
  <si>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</si>
  <si>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</si>
  <si>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</si>
  <si>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</si>
  <si>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</si>
  <si>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</si>
  <si>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</si>
  <si>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</si>
  <si>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</si>
  <si>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</si>
  <si>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</si>
  <si>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</si>
  <si>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</si>
  <si>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</si>
  <si>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</si>
  <si>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</si>
  <si>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</si>
  <si>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</si>
  <si>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</si>
  <si>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</si>
  <si>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</si>
  <si>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</si>
  <si>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</si>
  <si>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</si>
  <si>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</si>
  <si>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</si>
  <si>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</si>
  <si>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</si>
  <si>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</si>
  <si>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</si>
  <si>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</si>
  <si>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</si>
  <si>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</si>
  <si>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</si>
  <si>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</si>
  <si>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</si>
  <si>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</si>
  <si>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</si>
  <si>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</si>
  <si>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</si>
  <si>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</si>
  <si>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</si>
  <si>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</si>
  <si>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</si>
  <si>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</si>
  <si>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</si>
  <si>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</si>
  <si>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</si>
  <si>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</si>
  <si>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</si>
  <si>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</si>
  <si>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</si>
  <si>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</si>
  <si>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</si>
  <si>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</si>
  <si>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</si>
  <si>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</si>
  <si>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</si>
  <si>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</si>
  <si>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</si>
  <si>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</si>
  <si>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</si>
  <si>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</si>
  <si>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</si>
  <si>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</si>
  <si>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</si>
  <si>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</si>
  <si>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</si>
  <si>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</si>
  <si>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</si>
  <si>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</si>
  <si>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</si>
  <si>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</si>
  <si>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</si>
  <si>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</si>
  <si>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</si>
  <si>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</si>
  <si>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</si>
  <si>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</si>
  <si>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</si>
  <si>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</si>
  <si>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</si>
  <si>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</si>
  <si>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</si>
  <si>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</si>
  <si>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</si>
  <si>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</si>
  <si>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</si>
  <si>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</si>
  <si>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</si>
  <si>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</si>
  <si>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</si>
  <si>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</si>
  <si>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</si>
  <si>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</si>
  <si>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</si>
  <si>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</si>
  <si>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</si>
  <si>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</si>
  <si>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</si>
  <si>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</si>
  <si>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</si>
  <si>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</si>
  <si>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</si>
  <si>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</si>
  <si>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</si>
  <si>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</si>
  <si>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</si>
  <si>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</si>
  <si>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</si>
  <si>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</si>
  <si>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</si>
  <si>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</si>
  <si>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</si>
  <si>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</si>
  <si>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</si>
  <si>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</si>
  <si>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</si>
  <si>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</si>
  <si>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</si>
  <si>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</si>
  <si>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</si>
  <si>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</si>
  <si>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</si>
  <si>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</si>
  <si>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</si>
  <si>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</si>
  <si>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</si>
  <si>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</si>
  <si>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</si>
  <si>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</si>
  <si>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</si>
  <si>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</si>
  <si>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</si>
  <si>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</si>
  <si>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</si>
  <si>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</si>
  <si>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</si>
  <si>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</si>
  <si>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</si>
  <si>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</si>
  <si>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</si>
  <si>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</si>
  <si>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</si>
  <si>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</si>
  <si>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</si>
  <si>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</si>
  <si>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</si>
  <si>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</si>
  <si>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</si>
  <si>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</si>
  <si>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</si>
  <si>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</si>
  <si>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</si>
  <si>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</si>
  <si>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</si>
  <si>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</si>
  <si>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</si>
  <si>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</si>
  <si>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</si>
  <si>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</si>
  <si>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</si>
  <si>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</si>
  <si>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</si>
  <si>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</si>
  <si>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</si>
  <si>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</si>
  <si>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</si>
  <si>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</si>
  <si>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</si>
  <si>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</si>
  <si>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</si>
  <si>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</si>
  <si>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</si>
  <si>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</si>
  <si>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</si>
  <si>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</si>
  <si>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</si>
  <si>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</si>
  <si>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</si>
  <si>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</si>
  <si>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</si>
  <si>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</si>
  <si>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</si>
  <si>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</si>
  <si>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</si>
  <si>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</si>
  <si>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</si>
  <si>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</si>
  <si>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</si>
  <si>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</si>
  <si>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</si>
  <si>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</si>
  <si>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</si>
  <si>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</si>
  <si>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</si>
  <si>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</si>
  <si>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</si>
  <si>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</si>
  <si>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</si>
  <si>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</si>
  <si>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</si>
  <si>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</si>
  <si>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</si>
  <si>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</si>
  <si>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</si>
  <si>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</si>
  <si>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</si>
  <si>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</si>
  <si>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</si>
  <si>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</si>
  <si>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</si>
  <si>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</si>
  <si>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</si>
  <si>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</si>
  <si>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</si>
  <si>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</si>
  <si>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</si>
  <si>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</si>
  <si>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</si>
  <si>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</si>
  <si>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</si>
  <si>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</si>
  <si>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</si>
  <si>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</si>
  <si>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</si>
  <si>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</si>
  <si>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</si>
  <si>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</si>
  <si>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</si>
  <si>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</si>
  <si>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</si>
  <si>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</si>
  <si>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</si>
  <si>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</si>
  <si>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</si>
  <si>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</si>
  <si>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</si>
  <si>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</si>
  <si>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</si>
  <si>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</si>
  <si>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</si>
  <si>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</si>
  <si>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</si>
  <si>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</si>
  <si>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</si>
  <si>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</si>
  <si>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</si>
  <si>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</si>
  <si>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</si>
  <si>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</si>
  <si>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</si>
  <si>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</si>
  <si>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</si>
  <si>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</si>
  <si>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</si>
  <si>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</si>
  <si>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</si>
  <si>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</si>
  <si>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</si>
  <si>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</si>
  <si>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</si>
  <si>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</si>
  <si>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</si>
  <si>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</si>
  <si>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</si>
  <si>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</si>
  <si>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</si>
  <si>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</si>
  <si>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</si>
  <si>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</si>
  <si>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</si>
  <si>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</si>
  <si>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</si>
  <si>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</si>
  <si>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</si>
  <si>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</si>
  <si>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</si>
  <si>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</si>
  <si>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</si>
  <si>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</si>
  <si>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</si>
  <si>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</si>
  <si>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</si>
  <si>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</si>
  <si>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</si>
  <si>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</si>
  <si>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</si>
  <si>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</si>
  <si>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</si>
  <si>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</si>
  <si>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</si>
  <si>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</si>
  <si>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</si>
  <si>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</si>
  <si>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</si>
  <si>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</si>
  <si>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</si>
  <si>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</si>
  <si>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</si>
  <si>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</si>
  <si>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</si>
  <si>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</si>
  <si>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</si>
  <si>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</si>
  <si>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</si>
  <si>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</si>
  <si>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</si>
  <si>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</si>
  <si>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</si>
  <si>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</si>
  <si>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</si>
  <si>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</si>
  <si>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</si>
  <si>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</si>
  <si>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</si>
  <si>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</si>
  <si>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</si>
  <si>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</si>
  <si>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</si>
  <si>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</si>
  <si>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</si>
  <si>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</si>
  <si>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</si>
  <si>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</si>
  <si>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</si>
  <si>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</si>
  <si>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</si>
  <si>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</si>
  <si>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</si>
  <si>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</si>
  <si>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</si>
  <si>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</si>
  <si>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</si>
  <si>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</si>
  <si>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</si>
  <si>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</si>
  <si>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</si>
  <si>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</si>
  <si>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</si>
  <si>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</si>
  <si>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</si>
  <si>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</si>
  <si>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</si>
  <si>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</si>
  <si>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</si>
  <si>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</si>
  <si>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</si>
  <si>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</si>
  <si>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</si>
  <si>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</si>
  <si>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</si>
  <si>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</si>
  <si>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</si>
  <si>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</si>
  <si>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</si>
  <si>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</si>
  <si>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</si>
  <si>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</si>
  <si>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</si>
  <si>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</si>
  <si>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</si>
  <si>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</si>
  <si>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</si>
  <si>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</si>
  <si>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</si>
  <si>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</si>
  <si>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</si>
  <si>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</si>
  <si>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</si>
  <si>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</si>
  <si>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</si>
  <si>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</si>
  <si>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</si>
  <si>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</si>
  <si>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</si>
  <si>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</si>
  <si>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</si>
  <si>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</si>
  <si>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</si>
  <si>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</si>
  <si>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</si>
  <si>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</si>
  <si>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</si>
  <si>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</si>
  <si>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</si>
  <si>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</si>
  <si>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</si>
  <si>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</si>
  <si>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</si>
  <si>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</si>
  <si>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</si>
  <si>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</si>
  <si>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</si>
  <si>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</si>
  <si>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</si>
  <si>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</si>
  <si>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</si>
  <si>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</si>
  <si>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</si>
  <si>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</si>
  <si>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</si>
  <si>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</si>
  <si>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</si>
  <si>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</si>
  <si>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</si>
  <si>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</si>
  <si>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</si>
  <si>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</si>
  <si>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</si>
  <si>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</si>
  <si>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</si>
  <si>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</si>
  <si>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</si>
  <si>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</si>
  <si>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</si>
  <si>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</si>
  <si>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</si>
  <si>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</si>
  <si>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</si>
  <si>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</si>
  <si>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</si>
  <si>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</si>
  <si>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</si>
  <si>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</si>
  <si>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</si>
  <si>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</si>
  <si>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</si>
  <si>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</si>
  <si>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</si>
  <si>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</si>
  <si>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</si>
  <si>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</si>
  <si>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</si>
  <si>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</si>
  <si>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</si>
  <si>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</si>
  <si>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</si>
  <si>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</si>
  <si>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</si>
  <si>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</si>
  <si>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</si>
  <si>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</si>
  <si>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</si>
  <si>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</si>
  <si>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</si>
  <si>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</si>
  <si>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</si>
  <si>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</si>
  <si>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</si>
  <si>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</si>
  <si>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</si>
  <si>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</si>
  <si>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</si>
  <si>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</si>
  <si>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</si>
  <si>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</si>
  <si>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</si>
  <si>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</si>
  <si>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</si>
  <si>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</si>
  <si>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</si>
  <si>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</si>
  <si>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</si>
  <si>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</si>
  <si>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</si>
  <si>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</si>
  <si>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</si>
  <si>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</si>
  <si>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</si>
  <si>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</si>
  <si>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</si>
  <si>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</si>
  <si>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</si>
  <si>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</si>
  <si>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</si>
  <si>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</si>
  <si>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</si>
  <si>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</si>
  <si>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</si>
  <si>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</si>
  <si>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</si>
  <si>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</si>
  <si>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</si>
  <si>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</si>
  <si>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</si>
  <si>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</si>
  <si>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</si>
  <si>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</si>
  <si>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</si>
  <si>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</si>
  <si>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</si>
  <si>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</si>
  <si>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</si>
  <si>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</si>
  <si>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</si>
  <si>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</si>
  <si>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</si>
  <si>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</si>
  <si>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</si>
  <si>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</si>
  <si>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</si>
  <si>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</si>
  <si>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</si>
  <si>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</si>
  <si>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</si>
  <si>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</si>
  <si>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</si>
  <si>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</si>
  <si>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</si>
  <si>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</si>
  <si>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</si>
  <si>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</si>
  <si>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</si>
  <si>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</si>
  <si>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</si>
  <si>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</si>
  <si>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</si>
  <si>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</si>
  <si>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</si>
  <si>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</si>
  <si>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</si>
  <si>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</si>
  <si>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</si>
  <si>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</si>
  <si>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</si>
  <si>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</si>
  <si>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</si>
  <si>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</si>
  <si>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</si>
  <si>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</si>
  <si>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</si>
  <si>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</si>
  <si>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</si>
  <si>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</si>
  <si>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</si>
  <si>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</si>
  <si>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</si>
  <si>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</si>
  <si>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</si>
  <si>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</si>
  <si>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</si>
  <si>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</si>
  <si>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</si>
  <si>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</si>
  <si>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</si>
  <si>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</si>
  <si>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</si>
  <si>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</si>
  <si>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</si>
  <si>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</si>
  <si>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</si>
  <si>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</si>
  <si>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</si>
  <si>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</si>
  <si>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</si>
  <si>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</si>
  <si>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</si>
  <si>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</si>
  <si>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</si>
  <si>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</si>
  <si>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</si>
  <si>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</si>
  <si>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</si>
  <si>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</si>
  <si>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</si>
  <si>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</si>
  <si>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</si>
  <si>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</si>
  <si>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</si>
  <si>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</si>
  <si>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</si>
  <si>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</si>
  <si>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</si>
  <si>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</si>
  <si>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</si>
  <si>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</si>
  <si>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</si>
  <si>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</si>
  <si>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</si>
  <si>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</si>
  <si>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</si>
  <si>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</si>
  <si>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</si>
  <si>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</si>
  <si>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</si>
  <si>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</si>
  <si>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</si>
  <si>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</si>
  <si>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</si>
  <si>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</si>
  <si>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</si>
  <si>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</si>
  <si>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</si>
  <si>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</si>
  <si>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</si>
  <si>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</si>
  <si>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</si>
  <si>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</si>
  <si>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</si>
  <si>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</si>
  <si>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</si>
  <si>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</si>
  <si>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</si>
  <si>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</si>
  <si>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</si>
  <si>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</si>
  <si>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</si>
  <si>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</si>
  <si>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</si>
  <si>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</si>
  <si>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</si>
  <si>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</si>
  <si>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</si>
  <si>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</si>
  <si>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</si>
  <si>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</si>
  <si>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</si>
  <si>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</si>
  <si>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</si>
  <si>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</si>
  <si>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</si>
  <si>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</si>
  <si>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</si>
  <si>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</si>
  <si>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</si>
  <si>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</si>
  <si>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</si>
  <si>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</si>
  <si>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</si>
  <si>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</si>
  <si>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</si>
  <si>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</si>
  <si>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</si>
  <si>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</si>
  <si>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</si>
  <si>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</si>
  <si>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</si>
  <si>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</si>
  <si>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</si>
  <si>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</si>
  <si>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</si>
  <si>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</si>
  <si>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</si>
  <si>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</si>
  <si>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</si>
  <si>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</si>
  <si>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</si>
  <si>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</si>
  <si>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</si>
  <si>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</si>
  <si>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</si>
  <si>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</si>
  <si>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</si>
  <si>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</si>
  <si>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</si>
  <si>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</si>
  <si>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</si>
  <si>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</si>
  <si>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</si>
  <si>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</si>
  <si>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</si>
  <si>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</si>
  <si>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</si>
  <si>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</si>
  <si>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</si>
  <si>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</si>
  <si>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</si>
  <si>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</si>
  <si>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</si>
  <si>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</si>
  <si>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</si>
  <si>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</si>
  <si>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</si>
  <si>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</si>
  <si>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</si>
  <si>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</si>
  <si>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</si>
  <si>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</si>
  <si>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</si>
  <si>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</si>
  <si>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</si>
  <si>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</si>
  <si>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</si>
  <si>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</si>
  <si>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</si>
  <si>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</si>
  <si>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</si>
  <si>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</si>
  <si>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</si>
  <si>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</si>
  <si>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</si>
  <si>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</si>
  <si>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</si>
  <si>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</si>
  <si>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</si>
  <si>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</si>
  <si>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</si>
  <si>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</si>
  <si>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</si>
  <si>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</si>
  <si>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</si>
  <si>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</si>
  <si>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</si>
  <si>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</si>
  <si>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</si>
  <si>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</si>
  <si>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</si>
  <si>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</si>
  <si>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</si>
  <si>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</si>
  <si>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</si>
  <si>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</si>
  <si>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</si>
  <si>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</si>
  <si>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</si>
  <si>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</si>
  <si>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</si>
  <si>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</si>
  <si>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</si>
  <si>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</si>
  <si>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</si>
  <si>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</si>
  <si>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</si>
  <si>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</si>
  <si>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</si>
  <si>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</si>
  <si>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</si>
  <si>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</si>
  <si>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</si>
  <si>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</si>
  <si>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</si>
  <si>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</si>
  <si>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</si>
  <si>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</si>
  <si>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</si>
  <si>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</si>
  <si>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</si>
  <si>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</si>
  <si>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</si>
  <si>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</si>
  <si>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</si>
  <si>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</si>
  <si>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</si>
  <si>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</si>
  <si>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</si>
  <si>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</si>
  <si>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</si>
  <si>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</si>
  <si>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</si>
  <si>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</si>
  <si>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</si>
  <si>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</si>
  <si>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</si>
  <si>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</si>
  <si>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</si>
  <si>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</si>
  <si>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</si>
  <si>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</si>
  <si>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</si>
  <si>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</si>
  <si>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</si>
  <si>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</si>
  <si>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</si>
  <si>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</si>
  <si>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</si>
  <si>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</si>
  <si>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</si>
  <si>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</si>
  <si>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</si>
  <si>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</si>
  <si>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</si>
  <si>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</si>
  <si>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</si>
  <si>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</si>
  <si>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</si>
  <si>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</si>
  <si>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</si>
  <si>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</si>
  <si>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</si>
  <si>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</si>
  <si>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</si>
  <si>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</si>
  <si>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</si>
  <si>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</si>
  <si>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</si>
  <si>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</si>
  <si>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</si>
  <si>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</si>
  <si>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</si>
  <si>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</si>
  <si>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</si>
  <si>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</si>
  <si>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</si>
  <si>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</si>
  <si>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</si>
  <si>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</si>
  <si>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</si>
  <si>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</si>
  <si>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</si>
  <si>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</si>
  <si>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</si>
  <si>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</si>
  <si>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</si>
  <si>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</si>
  <si>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</si>
  <si>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</si>
  <si>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</si>
  <si>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</si>
  <si>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</si>
  <si>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</si>
  <si>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</si>
  <si>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</si>
  <si>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</si>
  <si>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</si>
  <si>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</si>
  <si>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</si>
  <si>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</si>
  <si>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</si>
  <si>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</si>
  <si>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</si>
  <si>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</si>
  <si>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</si>
  <si>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</si>
  <si>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</si>
  <si>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</si>
  <si>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</si>
  <si>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</si>
  <si>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</si>
  <si>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</si>
  <si>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</si>
  <si>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</si>
  <si>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</si>
  <si>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</si>
  <si>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</si>
  <si>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</si>
  <si>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</si>
  <si>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</si>
  <si>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</si>
  <si>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</si>
  <si>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</si>
  <si>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</si>
  <si>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</si>
  <si>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</si>
  <si>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</si>
  <si>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</si>
  <si>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</si>
  <si>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</si>
  <si>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</si>
  <si>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</si>
  <si>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</si>
  <si>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</si>
  <si>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</si>
  <si>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</si>
  <si>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</si>
  <si>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</si>
  <si>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</si>
  <si>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</si>
  <si>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</si>
  <si>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</si>
  <si>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</si>
  <si>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</si>
  <si>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</si>
  <si>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</si>
  <si>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</si>
  <si>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</si>
  <si>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</si>
  <si>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</si>
  <si>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</si>
  <si>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</si>
  <si>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</si>
  <si>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</si>
  <si>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</si>
  <si>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</si>
  <si>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</si>
  <si>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</si>
  <si>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</si>
  <si>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</si>
  <si>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</si>
  <si>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</si>
  <si>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</si>
  <si>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</si>
  <si>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</si>
  <si>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</si>
  <si>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</si>
  <si>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</si>
  <si>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</si>
  <si>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</si>
  <si>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</si>
  <si>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</si>
  <si>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</si>
  <si>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</si>
  <si>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</si>
  <si>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</si>
  <si>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</si>
  <si>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</si>
  <si>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</si>
  <si>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</si>
  <si>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</si>
  <si>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</si>
  <si>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</si>
  <si>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</si>
  <si>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</si>
  <si>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</si>
  <si>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</si>
  <si>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</si>
  <si>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</si>
  <si>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</si>
  <si>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</si>
  <si>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</si>
  <si>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</si>
  <si>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</si>
  <si>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</si>
  <si>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</si>
  <si>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</si>
  <si>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</si>
  <si>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</si>
  <si>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</si>
  <si>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</si>
  <si>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</si>
  <si>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</si>
  <si>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</si>
  <si>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</si>
  <si>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</si>
  <si>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</si>
  <si>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</si>
  <si>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</si>
  <si>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</si>
  <si>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</si>
  <si>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</si>
  <si>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</si>
  <si>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</si>
  <si>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</si>
  <si>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</si>
  <si>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</si>
  <si>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</si>
  <si>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</si>
  <si>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</si>
  <si>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</si>
  <si>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</si>
  <si>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</si>
  <si>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</si>
  <si>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</si>
  <si>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</si>
  <si>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</si>
  <si>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</si>
  <si>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</si>
  <si>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</si>
  <si>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</si>
  <si>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</si>
  <si>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</si>
  <si>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</si>
  <si>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</si>
  <si>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</si>
  <si>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</si>
  <si>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</si>
  <si>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</si>
  <si>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</si>
  <si>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</si>
  <si>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</si>
  <si>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</si>
  <si>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</si>
  <si>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</si>
  <si>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</si>
  <si>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</si>
  <si>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</si>
  <si>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</si>
  <si>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</si>
  <si>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</si>
  <si>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</si>
  <si>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</si>
  <si>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</si>
  <si>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</si>
  <si>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</si>
  <si>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</si>
  <si>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</si>
  <si>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</si>
  <si>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</si>
  <si>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</si>
  <si>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</si>
  <si>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</si>
  <si>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</si>
  <si>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</si>
  <si>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</si>
  <si>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</si>
  <si>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</si>
  <si>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</si>
  <si>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</si>
  <si>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</si>
  <si>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</si>
  <si>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</si>
  <si>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</si>
  <si>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</si>
  <si>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</si>
  <si>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</si>
  <si>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</si>
  <si>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</si>
  <si>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</si>
  <si>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</si>
  <si>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</si>
  <si>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</si>
  <si>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</si>
  <si>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</si>
  <si>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</si>
  <si>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</si>
  <si>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</si>
  <si>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</si>
  <si>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</si>
  <si>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</si>
  <si>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</si>
  <si>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</si>
  <si>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</si>
  <si>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</si>
  <si>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</si>
  <si>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</si>
  <si>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</si>
  <si>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</si>
  <si>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</si>
  <si>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</si>
  <si>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</si>
  <si>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</si>
  <si>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</si>
  <si>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</si>
  <si>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</si>
  <si>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</si>
  <si>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</si>
  <si>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</si>
  <si>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</si>
  <si>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</si>
  <si>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</si>
  <si>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</si>
  <si>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</si>
  <si>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</si>
  <si>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</si>
  <si>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</si>
  <si>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</si>
  <si>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</si>
  <si>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</si>
  <si>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</si>
  <si>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</si>
  <si>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</si>
  <si>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</si>
  <si>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</si>
  <si>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</si>
  <si>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</si>
  <si>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</si>
  <si>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</si>
  <si>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</si>
  <si>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</si>
  <si>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</si>
  <si>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</si>
  <si>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</si>
  <si>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</si>
  <si>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</si>
  <si>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</si>
  <si>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</si>
  <si>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</si>
  <si>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</si>
  <si>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</si>
  <si>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</si>
  <si>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</si>
  <si>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</si>
  <si>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</si>
  <si>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</si>
  <si>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</si>
  <si>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</si>
  <si>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</si>
  <si>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</si>
  <si>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</si>
  <si>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</si>
  <si>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</si>
  <si>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</si>
  <si>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</si>
  <si>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</si>
  <si>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</si>
  <si>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</si>
  <si>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</si>
  <si>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</si>
  <si>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</si>
  <si>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</si>
  <si>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</si>
  <si>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</si>
  <si>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</si>
  <si>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</si>
  <si>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</si>
  <si>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</si>
  <si>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</si>
  <si>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</si>
  <si>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</si>
  <si>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</si>
  <si>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</si>
  <si>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</si>
  <si>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</si>
  <si>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</si>
  <si>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</si>
  <si>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</si>
  <si>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</si>
  <si>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</si>
  <si>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</si>
  <si>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</si>
  <si>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</si>
  <si>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</si>
  <si>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</si>
  <si>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</si>
  <si>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</si>
  <si>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</si>
  <si>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</si>
  <si>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</si>
  <si>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</si>
  <si>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</si>
  <si>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</si>
  <si>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</si>
  <si>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</si>
  <si>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</si>
  <si>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</si>
  <si>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</si>
  <si>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</si>
  <si>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</si>
  <si>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</si>
  <si>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</si>
  <si>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</si>
  <si>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</si>
  <si>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</si>
  <si>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</si>
  <si>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</si>
  <si>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</si>
  <si>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</si>
  <si>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</si>
  <si>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</si>
  <si>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</si>
  <si>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</si>
  <si>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</si>
  <si>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</si>
  <si>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</si>
  <si>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</si>
  <si>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</si>
  <si>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</si>
  <si>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</si>
  <si>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</si>
  <si>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</si>
  <si>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</si>
  <si>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</si>
  <si>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</si>
  <si>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</si>
  <si>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</si>
  <si>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</si>
  <si>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</si>
  <si>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</si>
  <si>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</si>
  <si>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</si>
  <si>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</si>
  <si>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</si>
  <si>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</si>
  <si>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</si>
  <si>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</si>
  <si>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</si>
  <si>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</si>
  <si>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</si>
  <si>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</si>
  <si>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</si>
  <si>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</si>
  <si>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</si>
  <si>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</si>
  <si>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</si>
  <si>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</si>
  <si>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</si>
  <si>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</si>
  <si>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</si>
  <si>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</si>
  <si>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</si>
  <si>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</si>
  <si>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</si>
  <si>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</si>
  <si>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</si>
  <si>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</si>
  <si>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</si>
  <si>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</si>
  <si>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</si>
  <si>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</si>
  <si>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</si>
  <si>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</si>
  <si>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</si>
  <si>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</si>
  <si>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</si>
  <si>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</si>
  <si>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</si>
  <si>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</si>
  <si>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</si>
  <si>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</si>
  <si>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</si>
  <si>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</si>
  <si>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</si>
  <si>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</si>
  <si>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</si>
  <si>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</si>
  <si>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</si>
  <si>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</si>
  <si>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</si>
  <si>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</si>
  <si>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</si>
  <si>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</si>
  <si>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</si>
  <si>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</si>
  <si>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</si>
  <si>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</si>
  <si>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</si>
  <si>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</si>
  <si>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</si>
  <si>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</si>
  <si>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</si>
  <si>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</si>
  <si>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</si>
  <si>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</si>
  <si>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</si>
  <si>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</si>
  <si>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</si>
  <si>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</si>
  <si>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</si>
  <si>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</si>
  <si>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</si>
  <si>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</si>
  <si>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</si>
  <si>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</si>
  <si>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</si>
  <si>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</si>
  <si>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</si>
  <si>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</si>
  <si>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</si>
  <si>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</si>
  <si>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</si>
  <si>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</si>
  <si>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</si>
  <si>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</si>
  <si>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</si>
  <si>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</si>
  <si>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</si>
  <si>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</si>
  <si>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</si>
  <si>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</si>
  <si>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</si>
  <si>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</si>
  <si>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</si>
  <si>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</si>
  <si>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</si>
  <si>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</si>
  <si>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</si>
  <si>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</si>
  <si>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</si>
  <si>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</si>
  <si>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</si>
  <si>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</si>
  <si>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</si>
  <si>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</si>
  <si>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</si>
  <si>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</si>
  <si>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</si>
  <si>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</si>
  <si>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</si>
  <si>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</si>
  <si>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</si>
  <si>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</si>
  <si>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</si>
  <si>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</si>
  <si>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</si>
  <si>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</si>
  <si>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</si>
  <si>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</si>
  <si>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</si>
  <si>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</si>
  <si>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</si>
  <si>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</si>
  <si>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</si>
  <si>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</si>
  <si>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</si>
  <si>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</si>
  <si>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</si>
  <si>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</si>
  <si>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</si>
  <si>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</si>
  <si>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</si>
  <si>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</si>
  <si>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</si>
  <si>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</si>
  <si>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</si>
  <si>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</si>
  <si>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</si>
  <si>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</si>
  <si>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</si>
  <si>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</si>
  <si>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</si>
  <si>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</si>
  <si>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</si>
  <si>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</si>
  <si>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</si>
  <si>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</si>
  <si>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</si>
  <si>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</si>
  <si>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</si>
  <si>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</si>
  <si>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</si>
  <si>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</si>
  <si>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</si>
  <si>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</si>
  <si>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</si>
  <si>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</si>
  <si>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</si>
  <si>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</si>
  <si>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</si>
  <si>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</si>
  <si>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</si>
  <si>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</si>
  <si>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</si>
  <si>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</si>
  <si>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</si>
  <si>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</si>
  <si>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</si>
  <si>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</si>
  <si>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</si>
  <si>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</si>
  <si>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</si>
  <si>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</si>
  <si>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</si>
  <si>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</si>
  <si>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</si>
  <si>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</si>
  <si>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</si>
  <si>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</si>
  <si>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</si>
  <si>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</si>
  <si>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</si>
  <si>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</si>
  <si>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</si>
  <si>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</si>
  <si>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</si>
  <si>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</si>
  <si>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</si>
  <si>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</si>
  <si>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</si>
  <si>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</si>
  <si>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</si>
  <si>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</si>
  <si>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</si>
  <si>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</si>
  <si>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</si>
  <si>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</si>
  <si>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</si>
  <si>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</si>
  <si>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</si>
  <si>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</si>
  <si>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</si>
  <si>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</si>
  <si>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</si>
  <si>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</si>
  <si>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</si>
  <si>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</si>
  <si>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</si>
  <si>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</si>
  <si>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</si>
  <si>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</si>
  <si>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</si>
  <si>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</si>
  <si>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</si>
  <si>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</si>
  <si>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</si>
  <si>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</si>
  <si>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</si>
  <si>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</si>
  <si>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</si>
  <si>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</si>
  <si>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</si>
  <si>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</si>
  <si>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</si>
  <si>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</si>
  <si>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</si>
  <si>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</si>
  <si>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</si>
  <si>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</si>
  <si>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</si>
  <si>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</si>
  <si>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</si>
  <si>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</si>
  <si>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</si>
  <si>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</si>
  <si>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</si>
  <si>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</si>
  <si>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</si>
  <si>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</si>
  <si>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</si>
  <si>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</si>
  <si>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</si>
  <si>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</si>
  <si>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</si>
  <si>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</si>
  <si>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</si>
  <si>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</si>
  <si>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</si>
  <si>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</si>
  <si>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</si>
  <si>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</si>
  <si>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</si>
  <si>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</si>
  <si>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</si>
  <si>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</si>
  <si>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</si>
  <si>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</si>
  <si>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</si>
  <si>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</si>
  <si>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</si>
  <si>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</si>
  <si>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</si>
  <si>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</si>
  <si>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</si>
  <si>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</si>
  <si>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</si>
  <si>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</si>
  <si>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</si>
  <si>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</si>
  <si>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</si>
  <si>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</si>
  <si>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</si>
  <si>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</si>
  <si>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</si>
  <si>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</si>
  <si>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</si>
  <si>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</si>
  <si>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</si>
  <si>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</si>
  <si>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</si>
  <si>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</si>
  <si>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</si>
  <si>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</si>
  <si>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</si>
  <si>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</si>
  <si>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</si>
  <si>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</si>
  <si>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</si>
  <si>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</si>
  <si>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</si>
  <si>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</si>
  <si>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</si>
  <si>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</si>
  <si>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</si>
  <si>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</si>
  <si>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</si>
  <si>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</si>
  <si>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</si>
  <si>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</si>
  <si>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</si>
  <si>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</si>
  <si>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</si>
  <si>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</si>
  <si>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</si>
  <si>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</si>
  <si>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</si>
  <si>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</si>
  <si>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</si>
  <si>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</si>
  <si>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</si>
  <si>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</si>
  <si>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</si>
  <si>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</si>
  <si>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</si>
  <si>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</si>
  <si>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</si>
  <si>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</si>
  <si>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</si>
  <si>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</si>
  <si>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</si>
  <si>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</si>
  <si>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</si>
  <si>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</si>
  <si>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</si>
  <si>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</si>
  <si>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</si>
  <si>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</si>
  <si>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</si>
  <si>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</si>
  <si>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</si>
  <si>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</si>
  <si>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</si>
  <si>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</si>
  <si>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</si>
  <si>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</si>
  <si>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</si>
  <si>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</si>
  <si>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</si>
  <si>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</si>
  <si>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</si>
  <si>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</si>
  <si>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</si>
  <si>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</si>
  <si>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</si>
  <si>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</si>
  <si>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</si>
  <si>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</si>
  <si>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</si>
  <si>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</si>
  <si>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</si>
  <si>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</si>
  <si>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</si>
  <si>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</si>
  <si>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</si>
  <si>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</si>
  <si>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</si>
  <si>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</si>
  <si>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</si>
  <si>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</si>
  <si>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</si>
  <si>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</si>
  <si>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</si>
  <si>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</si>
  <si>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</si>
  <si>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</si>
  <si>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</si>
  <si>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</si>
  <si>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</si>
  <si>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</si>
  <si>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</si>
  <si>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</si>
  <si>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</si>
  <si>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</si>
  <si>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</si>
  <si>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</si>
  <si>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</si>
  <si>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</si>
  <si>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</si>
  <si>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</si>
  <si>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</si>
  <si>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</si>
  <si>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</si>
  <si>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</si>
  <si>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</si>
  <si>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</si>
  <si>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</si>
  <si>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</si>
  <si>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</si>
  <si>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</si>
  <si>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</si>
  <si>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</si>
  <si>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</si>
  <si>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</si>
  <si>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</si>
  <si>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</si>
  <si>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</si>
  <si>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</si>
  <si>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</si>
  <si>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</si>
  <si>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</si>
  <si>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</si>
  <si>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</si>
  <si>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</si>
  <si>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</si>
  <si>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</si>
  <si>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</si>
  <si>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</si>
  <si>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</si>
  <si>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</si>
  <si>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</si>
  <si>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</si>
  <si>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</si>
  <si>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</si>
  <si>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</si>
  <si>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</si>
  <si>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</si>
  <si>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</si>
  <si>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</si>
  <si>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</si>
  <si>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</si>
  <si>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</si>
  <si>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</si>
  <si>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</si>
  <si>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</si>
  <si>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</si>
  <si>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</si>
  <si>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</si>
  <si>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</si>
  <si>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</si>
  <si>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</si>
  <si>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</si>
  <si>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</si>
  <si>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</si>
  <si>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</si>
  <si>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</si>
  <si>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</si>
  <si>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</si>
  <si>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</si>
  <si>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</si>
  <si>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</si>
  <si>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</si>
  <si>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</si>
  <si>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</si>
  <si>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</si>
  <si>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</si>
  <si>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</si>
  <si>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</si>
  <si>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</si>
  <si>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</si>
  <si>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</si>
  <si>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</si>
  <si>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</si>
  <si>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</si>
  <si>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</si>
  <si>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</si>
  <si>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</si>
  <si>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</si>
  <si>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</si>
  <si>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</si>
  <si>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</si>
  <si>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</si>
  <si>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</si>
  <si>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</si>
  <si>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</si>
  <si>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</si>
  <si>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</si>
  <si>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</si>
  <si>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</si>
  <si>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</si>
  <si>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</si>
  <si>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</si>
  <si>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</si>
  <si>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</si>
  <si>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</si>
  <si>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</si>
  <si>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</si>
  <si>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</si>
  <si>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</si>
  <si>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</si>
  <si>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</si>
  <si>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</si>
  <si>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</si>
  <si>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</si>
  <si>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</si>
  <si>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</si>
  <si>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</si>
  <si>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</si>
  <si>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</si>
  <si>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</si>
  <si>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</si>
  <si>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</si>
  <si>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</si>
  <si>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</si>
  <si>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</si>
  <si>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</si>
  <si>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</si>
  <si>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</si>
  <si>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</si>
  <si>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</si>
  <si>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</si>
  <si>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</si>
  <si>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</si>
  <si>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</si>
  <si>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</si>
  <si>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</si>
  <si>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</si>
  <si>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</si>
  <si>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</si>
  <si>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</si>
  <si>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</si>
  <si>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</si>
  <si>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</si>
  <si>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</si>
  <si>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</si>
  <si>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</si>
  <si>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</si>
  <si>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</si>
  <si>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</si>
  <si>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</si>
  <si>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</si>
  <si>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</si>
  <si>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</si>
  <si>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</si>
  <si>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</si>
  <si>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</si>
  <si>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</si>
  <si>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</si>
  <si>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</si>
  <si>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</si>
  <si>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</si>
  <si>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</si>
  <si>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</si>
  <si>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</si>
  <si>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</si>
  <si>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</si>
  <si>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</si>
  <si>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</si>
  <si>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</si>
  <si>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</si>
  <si>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</si>
  <si>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</si>
  <si>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</si>
  <si>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</si>
  <si>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</si>
  <si>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</si>
  <si>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</si>
  <si>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</si>
  <si>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</si>
  <si>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</si>
  <si>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</si>
  <si>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</si>
  <si>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</si>
  <si>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</si>
  <si>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</si>
  <si>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</si>
  <si>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</si>
  <si>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</si>
  <si>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</si>
  <si>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</si>
  <si>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</si>
  <si>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</si>
  <si>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</si>
  <si>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</si>
  <si>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</si>
  <si>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</si>
  <si>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</si>
  <si>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</si>
  <si>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</si>
  <si>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</si>
  <si>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</si>
  <si>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</si>
  <si>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</si>
  <si>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</si>
  <si>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</si>
  <si>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</si>
  <si>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</si>
  <si>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</si>
  <si>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</si>
  <si>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</si>
  <si>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</si>
  <si>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</si>
  <si>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</si>
  <si>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</si>
  <si>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</si>
  <si>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</si>
  <si>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</si>
  <si>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</si>
  <si>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</si>
  <si>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</si>
  <si>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</si>
  <si>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</si>
  <si>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</si>
  <si>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</si>
  <si>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</si>
  <si>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</si>
  <si>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</si>
  <si>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</si>
  <si>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</si>
  <si>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</si>
  <si>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</si>
  <si>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</si>
  <si>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</si>
  <si>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</si>
  <si>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</si>
  <si>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</si>
  <si>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</si>
  <si>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</si>
  <si>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</si>
  <si>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</si>
  <si>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</si>
  <si>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</si>
  <si>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</si>
  <si>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</si>
  <si>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</si>
  <si>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</si>
  <si>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</si>
  <si>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</si>
  <si>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</si>
  <si>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</si>
  <si>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</si>
  <si>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</si>
  <si>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</si>
  <si>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</si>
  <si>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</si>
  <si>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</si>
  <si>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</si>
  <si>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</si>
  <si>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</si>
  <si>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</si>
  <si>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</si>
  <si>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</si>
  <si>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</si>
  <si>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</si>
  <si>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</si>
  <si>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</si>
  <si>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</si>
  <si>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</si>
  <si>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</si>
  <si>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</si>
  <si>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</si>
  <si>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</si>
  <si>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</si>
  <si>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</si>
  <si>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</si>
  <si>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</si>
  <si>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</si>
  <si>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</si>
  <si>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</si>
  <si>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</si>
  <si>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</si>
  <si>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</si>
  <si>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</si>
  <si>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</si>
  <si>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</si>
  <si>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</si>
  <si>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</si>
  <si>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</si>
  <si>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</si>
  <si>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</si>
  <si>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</si>
  <si>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</si>
  <si>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</si>
  <si>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</si>
  <si>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</si>
  <si>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</si>
  <si>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</si>
  <si>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</si>
  <si>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</si>
  <si>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</si>
  <si>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</si>
  <si>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</si>
  <si>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</si>
  <si>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</si>
  <si>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</si>
  <si>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</si>
  <si>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</si>
  <si>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</si>
  <si>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</si>
  <si>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</si>
  <si>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</si>
  <si>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</si>
  <si>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</si>
  <si>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</si>
  <si>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</si>
  <si>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</si>
  <si>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</si>
  <si>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</si>
  <si>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</si>
  <si>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</si>
  <si>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</si>
  <si>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</si>
  <si>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</si>
  <si>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</si>
  <si>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</si>
  <si>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</si>
  <si>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</si>
  <si>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</si>
  <si>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</si>
  <si>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</si>
  <si>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</si>
  <si>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</si>
  <si>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</si>
  <si>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</si>
  <si>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</si>
  <si>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</si>
  <si>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</si>
  <si>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</si>
  <si>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</si>
  <si>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</si>
  <si>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</si>
  <si>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</si>
  <si>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</si>
  <si>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</si>
  <si>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</si>
  <si>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</si>
  <si>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</si>
  <si>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</si>
  <si>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</si>
  <si>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</si>
  <si>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</si>
  <si>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</si>
  <si>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</si>
  <si>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</si>
  <si>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</si>
  <si>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</si>
  <si>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</si>
  <si>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</si>
  <si>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</si>
  <si>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</si>
  <si>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</si>
  <si>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</si>
  <si>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</si>
  <si>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</si>
  <si>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</si>
  <si>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</si>
  <si>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</si>
  <si>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</si>
  <si>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</si>
  <si>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</si>
  <si>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</si>
  <si>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</si>
  <si>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</si>
  <si>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</si>
  <si>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</si>
  <si>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</si>
  <si>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</si>
  <si>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</si>
  <si>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</si>
  <si>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</si>
  <si>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</si>
  <si>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</si>
  <si>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</si>
  <si>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</si>
  <si>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</si>
  <si>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</si>
  <si>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</si>
  <si>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</si>
  <si>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</si>
  <si>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</si>
  <si>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</si>
  <si>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</si>
  <si>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</si>
  <si>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</si>
  <si>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</si>
  <si>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</si>
  <si>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</si>
  <si>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</si>
  <si>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</si>
  <si>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</si>
  <si>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</si>
  <si>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</si>
  <si>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</si>
  <si>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</si>
  <si>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</si>
  <si>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</si>
  <si>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</si>
  <si>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</si>
  <si>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</si>
  <si>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</si>
  <si>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</si>
  <si>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</si>
  <si>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</si>
  <si>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</si>
  <si>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</si>
  <si>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</si>
  <si>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</si>
  <si>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</si>
  <si>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</si>
  <si>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</si>
  <si>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</si>
  <si>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</si>
  <si>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</si>
  <si>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</si>
  <si>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</si>
  <si>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</si>
  <si>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</si>
  <si>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</si>
  <si>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</si>
  <si>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</si>
  <si>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</si>
  <si>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</si>
  <si>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</si>
  <si>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</si>
  <si>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</si>
  <si>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</si>
  <si>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</si>
  <si>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</si>
  <si>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</si>
  <si>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</si>
  <si>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</si>
  <si>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</si>
  <si>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</si>
  <si>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</si>
  <si>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</si>
  <si>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</si>
  <si>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</si>
  <si>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</si>
  <si>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</si>
  <si>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</si>
  <si>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</si>
  <si>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</si>
  <si>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</si>
  <si>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</si>
  <si>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</si>
  <si>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</si>
  <si>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</si>
  <si>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</si>
  <si>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</si>
  <si>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</si>
  <si>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</si>
  <si>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</si>
  <si>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</si>
  <si>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</si>
  <si>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</si>
  <si>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</si>
  <si>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</si>
  <si>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</si>
  <si>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</si>
  <si>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</si>
  <si>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</si>
  <si>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</si>
  <si>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</si>
  <si>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</si>
  <si>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</si>
  <si>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</si>
  <si>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</si>
  <si>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</si>
  <si>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</si>
  <si>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</si>
  <si>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</si>
  <si>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</si>
  <si>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</si>
  <si>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</si>
  <si>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</si>
  <si>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</si>
  <si>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</si>
  <si>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</si>
  <si>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</si>
  <si>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</si>
  <si>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</si>
  <si>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</si>
  <si>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</si>
  <si>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</si>
  <si>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</si>
  <si>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</si>
  <si>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</si>
  <si>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</si>
  <si>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</si>
  <si>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</si>
  <si>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</si>
  <si>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</si>
  <si>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</si>
  <si>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</si>
  <si>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</si>
  <si>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</si>
  <si>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</si>
  <si>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</si>
  <si>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</si>
  <si>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</si>
  <si>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</si>
  <si>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</si>
  <si>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</si>
  <si>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</si>
  <si>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</si>
  <si>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</si>
  <si>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</si>
  <si>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</si>
  <si>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</si>
  <si>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</si>
  <si>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</si>
  <si>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</si>
  <si>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</si>
  <si>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</si>
  <si>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</si>
  <si>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</si>
  <si>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</si>
  <si>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</si>
  <si>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</si>
  <si>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</si>
  <si>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</si>
  <si>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</si>
  <si>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</si>
  <si>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</si>
  <si>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</si>
  <si>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</si>
  <si>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</si>
  <si>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</si>
  <si>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</si>
  <si>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</si>
  <si>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</si>
  <si>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</si>
  <si>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</si>
  <si>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</si>
  <si>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</si>
  <si>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</si>
  <si>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</si>
  <si>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</si>
  <si>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</si>
  <si>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</si>
  <si>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</si>
  <si>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</si>
  <si>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</si>
  <si>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</si>
  <si>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</si>
  <si>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</si>
  <si>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</si>
  <si>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</si>
  <si>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</si>
  <si>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</si>
  <si>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</si>
  <si>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</si>
  <si>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</si>
  <si>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</si>
  <si>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</si>
  <si>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</si>
  <si>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</si>
  <si>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</si>
  <si>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</si>
  <si>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</si>
  <si>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</si>
  <si>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</si>
  <si>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</si>
  <si>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</si>
  <si>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</si>
  <si>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</si>
  <si>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</si>
  <si>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</si>
  <si>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</si>
  <si>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</si>
  <si>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</si>
  <si>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</si>
  <si>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</si>
  <si>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</si>
  <si>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</si>
  <si>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</si>
  <si>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</si>
  <si>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</si>
  <si>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</si>
  <si>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</si>
  <si>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</si>
  <si>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</si>
  <si>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</si>
  <si>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</si>
  <si>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</si>
  <si>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</si>
  <si>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</si>
  <si>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</si>
  <si>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</si>
  <si>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</si>
  <si>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</si>
  <si>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</si>
  <si>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</si>
  <si>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</si>
  <si>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</si>
  <si>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</si>
  <si>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</si>
  <si>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</si>
  <si>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</si>
  <si>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</si>
  <si>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</si>
  <si>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</si>
  <si>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</si>
  <si>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</si>
  <si>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</si>
  <si>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</si>
  <si>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</si>
  <si>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</si>
  <si>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</si>
  <si>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</si>
  <si>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</si>
  <si>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</si>
  <si>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</si>
  <si>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</si>
  <si>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</si>
  <si>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</si>
  <si>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</si>
  <si>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</si>
  <si>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</si>
  <si>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</si>
  <si>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</si>
  <si>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</si>
  <si>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</si>
  <si>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</si>
  <si>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</si>
  <si>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</si>
  <si>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</si>
  <si>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</si>
  <si>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</si>
  <si>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</si>
  <si>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</si>
  <si>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</si>
  <si>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</si>
  <si>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</si>
  <si>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</si>
  <si>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</si>
  <si>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</si>
  <si>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</si>
  <si>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</si>
  <si>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</si>
  <si>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</si>
  <si>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</si>
  <si>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</si>
  <si>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</si>
  <si>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</si>
  <si>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</si>
  <si>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</si>
  <si>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</si>
  <si>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</si>
  <si>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</si>
  <si>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</si>
  <si>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</si>
  <si>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</si>
  <si>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</si>
  <si>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</si>
  <si>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</si>
  <si>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</si>
  <si>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</si>
  <si>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</si>
  <si>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</si>
  <si>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</si>
  <si>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</si>
  <si>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</si>
  <si>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</si>
  <si>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</si>
  <si>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</si>
  <si>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</si>
  <si>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</si>
  <si>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</si>
  <si>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</si>
  <si>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</si>
  <si>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</si>
  <si>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</si>
  <si>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</si>
  <si>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</si>
  <si>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</si>
  <si>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</si>
  <si>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</si>
  <si>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</si>
  <si>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</si>
  <si>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</si>
  <si>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</si>
  <si>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</si>
  <si>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</si>
  <si>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</si>
  <si>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</si>
  <si>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</si>
  <si>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</si>
  <si>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</si>
  <si>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</si>
  <si>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</si>
  <si>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</si>
  <si>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</si>
  <si>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</si>
  <si>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</si>
  <si>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</si>
  <si>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</si>
  <si>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</si>
  <si>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</si>
  <si>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</si>
  <si>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</si>
  <si>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</si>
  <si>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</si>
  <si>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</si>
  <si>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</si>
  <si>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</si>
  <si>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</si>
  <si>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</si>
  <si>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</si>
  <si>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</si>
  <si>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</si>
  <si>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</si>
  <si>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</si>
  <si>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</si>
  <si>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</si>
  <si>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</si>
  <si>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</si>
  <si>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</si>
  <si>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</si>
  <si>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</si>
  <si>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</si>
  <si>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</si>
  <si>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</si>
  <si>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</si>
  <si>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</si>
  <si>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</si>
  <si>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</si>
  <si>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</si>
  <si>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</si>
  <si>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</si>
  <si>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</si>
  <si>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</si>
  <si>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</si>
  <si>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</si>
  <si>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</si>
  <si>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</si>
  <si>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</si>
  <si>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</si>
  <si>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</si>
  <si>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</si>
  <si>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</si>
  <si>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</si>
  <si>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</si>
  <si>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</si>
  <si>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</si>
  <si>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</si>
  <si>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</si>
  <si>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</si>
  <si>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</si>
  <si>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</si>
  <si>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</si>
  <si>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</si>
  <si>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</si>
  <si>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</si>
  <si>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</si>
  <si>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</si>
  <si>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</si>
  <si>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</si>
  <si>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</si>
  <si>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</si>
  <si>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</si>
  <si>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</si>
  <si>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</si>
  <si>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</si>
  <si>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</si>
  <si>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</si>
  <si>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</si>
  <si>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</si>
  <si>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</si>
  <si>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</si>
  <si>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</si>
  <si>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</si>
  <si>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</si>
  <si>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</si>
  <si>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</si>
  <si>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</si>
  <si>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</si>
  <si>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</si>
  <si>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</si>
  <si>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</si>
  <si>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</si>
  <si>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</si>
  <si>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</si>
  <si>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</si>
  <si>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</si>
  <si>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</si>
  <si>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</si>
  <si>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</si>
  <si>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</si>
  <si>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</si>
  <si>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</si>
  <si>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</si>
  <si>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</si>
  <si>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</si>
  <si>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</si>
  <si>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</si>
  <si>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</si>
  <si>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</si>
  <si>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</si>
  <si>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</si>
  <si>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</si>
  <si>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</si>
  <si>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</si>
  <si>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</si>
  <si>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</si>
  <si>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</si>
  <si>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</si>
  <si>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</si>
  <si>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</si>
  <si>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</si>
  <si>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</si>
  <si>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</si>
  <si>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</si>
  <si>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</si>
  <si>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</si>
  <si>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</si>
  <si>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</si>
  <si>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</si>
  <si>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</si>
  <si>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</si>
  <si>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</si>
  <si>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</si>
  <si>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</si>
  <si>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</si>
  <si>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</si>
  <si>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</si>
  <si>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</si>
  <si>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</si>
  <si>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</si>
  <si>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</si>
  <si>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</si>
  <si>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</si>
  <si>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</si>
  <si>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</si>
  <si>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</si>
  <si>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</si>
  <si>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</si>
  <si>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</si>
  <si>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</si>
  <si>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</si>
  <si>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</si>
  <si>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</si>
  <si>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</si>
  <si>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</si>
  <si>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</si>
  <si>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</si>
  <si>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</si>
  <si>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</si>
  <si>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</si>
  <si>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</si>
  <si>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</si>
  <si>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</si>
  <si>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</si>
  <si>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</si>
  <si>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</si>
  <si>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</si>
  <si>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</si>
  <si>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</si>
  <si>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</si>
  <si>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</si>
  <si>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</si>
  <si>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</si>
  <si>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</si>
  <si>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</si>
  <si>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</si>
  <si>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</si>
  <si>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</si>
  <si>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</si>
  <si>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</si>
  <si>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</si>
  <si>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</si>
  <si>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</si>
  <si>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</si>
  <si>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</si>
  <si>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</si>
  <si>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</si>
  <si>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</si>
  <si>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</si>
  <si>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</si>
  <si>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</si>
  <si>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</si>
  <si>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</si>
  <si>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</si>
  <si>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</si>
  <si>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</si>
  <si>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</si>
  <si>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</si>
  <si>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</si>
  <si>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</si>
  <si>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</si>
  <si>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</si>
  <si>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</si>
  <si>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</si>
  <si>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</si>
  <si>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</si>
  <si>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</si>
  <si>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</si>
  <si>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</si>
  <si>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</si>
  <si>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</si>
  <si>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</si>
  <si>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</si>
  <si>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</si>
  <si>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</si>
  <si>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</si>
  <si>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</si>
  <si>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</si>
  <si>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</si>
  <si>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</si>
  <si>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</si>
  <si>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</si>
  <si>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</si>
  <si>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</si>
  <si>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</si>
  <si>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</si>
  <si>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</si>
  <si>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</si>
  <si>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</si>
  <si>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</si>
  <si>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</si>
  <si>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</si>
  <si>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</si>
  <si>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</si>
  <si>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</si>
  <si>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</si>
  <si>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</si>
  <si>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</si>
  <si>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</si>
  <si>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</si>
  <si>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</si>
  <si>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</si>
  <si>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</si>
  <si>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</si>
  <si>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</si>
  <si>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</si>
  <si>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</si>
  <si>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</si>
  <si>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</si>
  <si>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</si>
  <si>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</si>
  <si>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</si>
  <si>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</si>
  <si>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</si>
  <si>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</si>
  <si>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</si>
  <si>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</si>
  <si>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</si>
  <si>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</si>
  <si>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</si>
  <si>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</si>
  <si>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</si>
  <si>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</si>
  <si>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</si>
  <si>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</si>
  <si>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</si>
  <si>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</si>
  <si>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</si>
  <si>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</si>
  <si>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</si>
  <si>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</si>
  <si>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</si>
  <si>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</si>
  <si>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</si>
  <si>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</si>
  <si>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</si>
  <si>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</si>
  <si>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</si>
  <si>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</si>
  <si>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</si>
  <si>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</si>
  <si>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</si>
  <si>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</si>
  <si>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</si>
  <si>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</si>
  <si>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</si>
  <si>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</si>
  <si>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</si>
  <si>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</si>
  <si>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</si>
  <si>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</si>
  <si>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</si>
  <si>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</si>
  <si>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</si>
  <si>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</si>
  <si>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</si>
  <si>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</si>
  <si>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</si>
  <si>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</si>
  <si>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</si>
  <si>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</si>
  <si>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</si>
  <si>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</si>
  <si>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</si>
  <si>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</si>
  <si>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</si>
  <si>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</si>
  <si>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</si>
  <si>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</si>
  <si>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</si>
  <si>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</si>
  <si>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</si>
  <si>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</si>
  <si>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</si>
  <si>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</si>
  <si>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</si>
  <si>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</si>
  <si>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</si>
  <si>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</si>
  <si>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</si>
  <si>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</si>
  <si>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</si>
  <si>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</si>
  <si>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</si>
  <si>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</si>
  <si>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</si>
  <si>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</si>
  <si>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</si>
  <si>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</si>
  <si>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</si>
  <si>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</si>
  <si>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</si>
  <si>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</si>
  <si>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</si>
  <si>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</si>
  <si>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</si>
  <si>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</si>
  <si>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</si>
  <si>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</si>
  <si>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</si>
  <si>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</si>
  <si>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</si>
  <si>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</si>
  <si>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</si>
  <si>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</si>
  <si>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</si>
  <si>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</si>
  <si>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</si>
  <si>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</si>
  <si>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</si>
  <si>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</si>
  <si>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</si>
  <si>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</si>
  <si>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</si>
  <si>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</si>
  <si>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</si>
  <si>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</si>
  <si>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</si>
  <si>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</si>
  <si>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</si>
  <si>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</si>
  <si>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</si>
  <si>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</si>
  <si>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</si>
  <si>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</si>
  <si>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</si>
  <si>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</si>
  <si>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</si>
  <si>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</si>
  <si>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</si>
  <si>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</si>
  <si>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</si>
  <si>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</si>
  <si>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</si>
  <si>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</si>
  <si>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</si>
  <si>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</si>
  <si>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</si>
  <si>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</si>
  <si>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</si>
  <si>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</si>
  <si>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</si>
  <si>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</si>
  <si>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</si>
  <si>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</si>
  <si>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</si>
  <si>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</si>
  <si>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</si>
  <si>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</si>
  <si>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</si>
  <si>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</si>
  <si>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</si>
  <si>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</si>
  <si>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</si>
  <si>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</si>
  <si>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</si>
  <si>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</si>
  <si>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</si>
  <si>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</si>
  <si>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</si>
  <si>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</si>
  <si>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</si>
  <si>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</si>
  <si>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</si>
  <si>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</si>
  <si>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</si>
  <si>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</si>
  <si>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</si>
  <si>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</si>
  <si>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</si>
  <si>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</si>
  <si>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</si>
  <si>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</si>
  <si>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</si>
  <si>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</si>
  <si>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</si>
  <si>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</si>
  <si>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</si>
  <si>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</si>
  <si>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</si>
  <si>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</si>
  <si>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</si>
  <si>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</si>
  <si>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</si>
  <si>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</si>
  <si>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</si>
  <si>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</si>
  <si>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</si>
  <si>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</si>
  <si>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</si>
  <si>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</si>
  <si>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</si>
  <si>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</si>
  <si>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</si>
  <si>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</si>
  <si>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</si>
  <si>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</si>
  <si>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</si>
  <si>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</si>
  <si>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</si>
  <si>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</si>
  <si>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</si>
  <si>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</si>
  <si>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</si>
  <si>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</si>
  <si>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</si>
  <si>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</si>
  <si>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</si>
  <si>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</si>
  <si>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</si>
  <si>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</si>
  <si>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</si>
  <si>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</si>
  <si>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</si>
  <si>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</si>
  <si>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</si>
  <si>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</si>
  <si>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</si>
  <si>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</si>
  <si>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</si>
  <si>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</si>
  <si>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</si>
  <si>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</si>
  <si>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</si>
  <si>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</si>
  <si>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</si>
  <si>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</si>
  <si>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</si>
  <si>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</si>
  <si>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</si>
  <si>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</si>
  <si>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</si>
  <si>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</si>
  <si>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</si>
  <si>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</si>
  <si>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</si>
  <si>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</si>
  <si>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</si>
  <si>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</si>
  <si>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</si>
  <si>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</si>
  <si>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</si>
  <si>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</si>
  <si>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</si>
  <si>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</si>
  <si>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</si>
  <si>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</si>
  <si>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</si>
  <si>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</si>
  <si>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</si>
  <si>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</si>
  <si>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</si>
  <si>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</si>
  <si>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</si>
  <si>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</si>
  <si>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</si>
  <si>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</si>
  <si>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</si>
  <si>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</si>
  <si>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</si>
  <si>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</si>
  <si>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</si>
  <si>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</si>
  <si>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</si>
  <si>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</si>
  <si>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</si>
  <si>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</si>
  <si>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</si>
  <si>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</si>
  <si>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</si>
  <si>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</si>
  <si>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</si>
  <si>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</si>
  <si>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</si>
  <si>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</si>
  <si>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</si>
  <si>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</si>
  <si>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</si>
  <si>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</si>
  <si>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</si>
  <si>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</si>
  <si>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</si>
  <si>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</si>
  <si>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</si>
  <si>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</si>
  <si>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</si>
  <si>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</si>
  <si>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</si>
  <si>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</si>
  <si>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</si>
  <si>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</si>
  <si>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</si>
  <si>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</si>
  <si>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</si>
  <si>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</si>
  <si>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</si>
  <si>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</si>
  <si>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</si>
  <si>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</si>
  <si>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</si>
  <si>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</si>
  <si>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</si>
  <si>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</si>
  <si>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</si>
  <si>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</si>
  <si>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</si>
  <si>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</si>
  <si>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</si>
  <si>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</si>
  <si>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</si>
  <si>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</si>
  <si>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</si>
  <si>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</si>
  <si>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</si>
  <si>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</si>
  <si>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</si>
  <si>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</si>
  <si>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</si>
  <si>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</si>
  <si>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</si>
  <si>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</si>
  <si>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</si>
  <si>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</si>
  <si>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</si>
  <si>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</si>
  <si>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</si>
  <si>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</si>
  <si>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</si>
  <si>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</si>
  <si>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</si>
  <si>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</si>
  <si>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</si>
  <si>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</si>
  <si>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</si>
  <si>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</si>
  <si>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</si>
  <si>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</si>
  <si>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</si>
  <si>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</si>
  <si>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</si>
  <si>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</si>
  <si>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</si>
  <si>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</si>
  <si>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</si>
  <si>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</si>
  <si>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</si>
  <si>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</si>
  <si>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</si>
  <si>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</si>
  <si>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</si>
  <si>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</si>
  <si>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</si>
  <si>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</si>
  <si>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</si>
  <si>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</si>
  <si>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</si>
  <si>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</si>
  <si>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</si>
  <si>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</si>
  <si>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</si>
  <si>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</si>
  <si>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</si>
  <si>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</si>
  <si>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</si>
  <si>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</si>
  <si>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</si>
  <si>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</si>
  <si>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</si>
  <si>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</si>
  <si>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</si>
  <si>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</si>
  <si>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</si>
  <si>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</si>
  <si>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</si>
  <si>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</si>
  <si>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</si>
  <si>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</si>
  <si>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</si>
  <si>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</si>
  <si>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</si>
  <si>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</si>
  <si>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</si>
  <si>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</si>
  <si>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</si>
  <si>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</si>
  <si>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</si>
  <si>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</si>
  <si>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</si>
  <si>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</si>
  <si>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</si>
  <si>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</si>
  <si>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</si>
  <si>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</si>
  <si>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</si>
  <si>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</si>
  <si>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</si>
  <si>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</si>
  <si>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</si>
  <si>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</si>
  <si>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</si>
  <si>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</si>
  <si>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</si>
  <si>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</si>
  <si>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</si>
  <si>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</si>
  <si>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</si>
  <si>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</si>
  <si>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</si>
  <si>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</si>
  <si>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</si>
  <si>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</si>
  <si>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</si>
  <si>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</si>
  <si>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</si>
  <si>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</si>
  <si>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</si>
  <si>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</si>
  <si>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</si>
  <si>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</si>
  <si>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</si>
  <si>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</si>
  <si>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</si>
  <si>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</si>
  <si>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</si>
  <si>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</si>
  <si>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</si>
  <si>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</si>
  <si>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</si>
  <si>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</si>
  <si>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</si>
  <si>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</si>
  <si>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</si>
  <si>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</si>
  <si>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</si>
  <si>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</si>
  <si>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</si>
  <si>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</si>
  <si>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</si>
  <si>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</si>
  <si>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</si>
  <si>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</si>
  <si>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</si>
  <si>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</si>
  <si>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</si>
  <si>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</si>
  <si>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</si>
  <si>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</si>
  <si>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</si>
  <si>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</si>
  <si>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</si>
  <si>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</si>
  <si>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</si>
  <si>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</si>
  <si>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</si>
  <si>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</si>
  <si>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</si>
  <si>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</si>
  <si>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</si>
  <si>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</si>
  <si>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</si>
  <si>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</si>
  <si>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</si>
  <si>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</si>
  <si>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</si>
  <si>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</si>
  <si>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</si>
  <si>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</si>
  <si>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</si>
  <si>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</si>
  <si>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</si>
  <si>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</si>
  <si>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</si>
  <si>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</si>
  <si>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</si>
  <si>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</si>
  <si>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</si>
  <si>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</si>
  <si>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</si>
  <si>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</si>
  <si>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</si>
  <si>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</si>
  <si>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</si>
  <si>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</si>
  <si>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</si>
  <si>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</si>
  <si>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</si>
  <si>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</si>
  <si>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</si>
  <si>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</si>
  <si>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</si>
  <si>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</si>
  <si>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</si>
  <si>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</si>
  <si>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</si>
  <si>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</si>
  <si>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</si>
  <si>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</si>
  <si>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</si>
  <si>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</si>
  <si>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</si>
  <si>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</si>
  <si>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</si>
  <si>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</si>
  <si>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</si>
  <si>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</si>
  <si>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</si>
  <si>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</si>
  <si>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</si>
  <si>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</si>
  <si>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</si>
  <si>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</si>
  <si>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</si>
  <si>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</si>
  <si>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</si>
  <si>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</si>
  <si>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</si>
  <si>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</si>
  <si>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</si>
  <si>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</si>
  <si>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</si>
  <si>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</si>
  <si>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</si>
  <si>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</si>
  <si>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</si>
  <si>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</si>
  <si>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</si>
  <si>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</si>
  <si>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</si>
  <si>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</si>
  <si>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</si>
  <si>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</si>
  <si>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</si>
  <si>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</si>
  <si>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</si>
  <si>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</si>
  <si>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</si>
  <si>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</si>
  <si>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</si>
  <si>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</si>
  <si>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</si>
  <si>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</si>
  <si>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</si>
  <si>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</si>
  <si>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</si>
  <si>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</si>
  <si>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</si>
  <si>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</si>
  <si>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</si>
  <si>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</si>
  <si>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</si>
  <si>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</si>
  <si>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</si>
  <si>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</si>
  <si>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</si>
  <si>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</si>
  <si>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</si>
  <si>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</si>
  <si>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</si>
  <si>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</si>
  <si>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</si>
  <si>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</si>
  <si>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</si>
  <si>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</si>
  <si>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</si>
  <si>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</si>
  <si>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</si>
  <si>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</si>
  <si>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</si>
  <si>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</si>
  <si>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</si>
  <si>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</si>
  <si>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</si>
  <si>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</si>
  <si>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</si>
  <si>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</si>
  <si>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</si>
  <si>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</si>
  <si>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</si>
  <si>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</si>
  <si>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</si>
  <si>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</si>
  <si>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</si>
  <si>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</si>
  <si>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</si>
  <si>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</si>
  <si>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</si>
  <si>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</si>
  <si>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</si>
  <si>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</si>
  <si>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</si>
  <si>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</si>
  <si>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</si>
  <si>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</si>
  <si>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</si>
  <si>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</si>
  <si>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</si>
  <si>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</si>
  <si>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</si>
  <si>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</si>
  <si>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</si>
  <si>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</si>
  <si>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</si>
  <si>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</si>
  <si>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</si>
  <si>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</si>
  <si>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</si>
  <si>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</si>
  <si>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</si>
  <si>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</si>
  <si>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</si>
  <si>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</si>
  <si>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</si>
  <si>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</si>
  <si>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</si>
  <si>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</si>
  <si>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</si>
  <si>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</si>
  <si>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</si>
  <si>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</si>
  <si>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</si>
  <si>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</si>
  <si>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</si>
  <si>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</si>
  <si>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</si>
  <si>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</si>
  <si>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</si>
  <si>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</si>
  <si>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</si>
  <si>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</si>
  <si>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</si>
  <si>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</si>
  <si>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</si>
  <si>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</si>
  <si>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</si>
  <si>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</si>
  <si>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</si>
  <si>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</si>
  <si>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</si>
  <si>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</si>
  <si>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</si>
  <si>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</si>
  <si>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</si>
  <si>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</si>
  <si>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</si>
  <si>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</si>
  <si>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</si>
  <si>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</si>
  <si>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</si>
  <si>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</si>
  <si>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</si>
  <si>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</si>
  <si>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</si>
  <si>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</si>
  <si>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</si>
  <si>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</si>
  <si>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</si>
  <si>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</si>
  <si>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</si>
  <si>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</si>
  <si>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</si>
  <si>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</si>
  <si>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</si>
  <si>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</si>
  <si>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</si>
  <si>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</si>
  <si>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</si>
  <si>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</si>
  <si>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</si>
  <si>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</si>
  <si>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</si>
  <si>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</si>
  <si>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</si>
  <si>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</si>
  <si>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</si>
  <si>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</si>
  <si>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</si>
  <si>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</si>
  <si>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</si>
  <si>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</si>
  <si>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</si>
  <si>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</si>
  <si>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</si>
  <si>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</si>
  <si>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</si>
  <si>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</si>
  <si>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</si>
  <si>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</si>
  <si>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</si>
  <si>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</si>
  <si>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</si>
  <si>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</si>
  <si>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</si>
  <si>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</si>
  <si>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</si>
  <si>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</si>
  <si>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</si>
  <si>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</si>
  <si>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</si>
  <si>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</si>
  <si>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</si>
  <si>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</si>
  <si>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</si>
  <si>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</si>
  <si>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</si>
  <si>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</si>
  <si>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</si>
  <si>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</si>
  <si>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</si>
  <si>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</si>
  <si>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</si>
  <si>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</si>
  <si>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</si>
  <si>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</si>
  <si>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</si>
  <si>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</si>
  <si>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</si>
  <si>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</si>
  <si>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</si>
  <si>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</si>
  <si>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</si>
  <si>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</si>
  <si>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</si>
  <si>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</si>
  <si>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</si>
  <si>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</si>
  <si>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</si>
  <si>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</si>
  <si>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</si>
  <si>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</si>
  <si>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</si>
  <si>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</si>
  <si>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</si>
  <si>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</si>
  <si>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</si>
  <si>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</si>
  <si>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</si>
  <si>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</si>
  <si>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</si>
  <si>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</si>
  <si>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</si>
  <si>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</si>
  <si>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</si>
  <si>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</si>
  <si>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</si>
  <si>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</si>
  <si>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</si>
  <si>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</si>
  <si>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</si>
  <si>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</si>
  <si>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</si>
  <si>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</si>
  <si>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</si>
  <si>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</si>
  <si>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</si>
  <si>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</si>
  <si>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</si>
  <si>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</si>
  <si>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</si>
  <si>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</si>
  <si>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</si>
  <si>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</si>
  <si>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</si>
  <si>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</si>
  <si>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</si>
  <si>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</si>
  <si>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</si>
  <si>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</si>
  <si>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</si>
  <si>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</si>
  <si>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</si>
  <si>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</si>
  <si>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</si>
  <si>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</si>
  <si>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</si>
  <si>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</si>
  <si>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</si>
  <si>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</si>
  <si>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</si>
  <si>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</si>
  <si>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</si>
  <si>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</si>
  <si>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</si>
  <si>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</si>
  <si>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</si>
  <si>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</si>
  <si>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</si>
  <si>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</si>
  <si>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</si>
  <si>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</si>
  <si>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</si>
  <si>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</si>
  <si>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</si>
  <si>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</si>
  <si>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</si>
  <si>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</si>
  <si>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</si>
  <si>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</si>
  <si>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</si>
  <si>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</si>
  <si>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</si>
  <si>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</si>
  <si>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</si>
  <si>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</si>
  <si>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</si>
  <si>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</si>
  <si>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</si>
  <si>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</si>
  <si>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</si>
  <si>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</si>
  <si>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</si>
  <si>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</si>
  <si>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</si>
  <si>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</si>
  <si>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</si>
  <si>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</si>
  <si>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</si>
  <si>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</si>
  <si>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</si>
  <si>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</si>
  <si>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</si>
  <si>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</si>
  <si>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</si>
  <si>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</si>
  <si>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</si>
  <si>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</si>
  <si>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</si>
  <si>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</si>
  <si>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</si>
  <si>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</si>
  <si>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</si>
  <si>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</si>
  <si>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</si>
  <si>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</si>
  <si>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</si>
  <si>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</si>
  <si>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</si>
  <si>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</si>
  <si>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</si>
  <si>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</si>
  <si>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</si>
  <si>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</si>
  <si>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</si>
  <si>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</si>
  <si>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</si>
  <si>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</si>
  <si>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</si>
  <si>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</si>
  <si>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</si>
  <si>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</si>
  <si>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</si>
  <si>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</si>
  <si>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</si>
  <si>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</si>
  <si>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</si>
  <si>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</si>
  <si>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</si>
  <si>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</si>
  <si>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</si>
  <si>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</si>
  <si>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</si>
  <si>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</si>
  <si>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</si>
  <si>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</si>
  <si>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</si>
  <si>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</si>
  <si>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</si>
  <si>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</si>
  <si>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</si>
  <si>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</si>
  <si>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</si>
  <si>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</si>
  <si>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</si>
  <si>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</si>
  <si>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</si>
  <si>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</si>
  <si>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</si>
  <si>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</si>
  <si>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</si>
  <si>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</si>
  <si>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</si>
  <si>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</si>
  <si>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</si>
  <si>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</si>
  <si>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</si>
  <si>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</si>
  <si>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</si>
  <si>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</si>
  <si>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</si>
  <si>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</si>
  <si>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</si>
  <si>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</si>
  <si>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</si>
  <si>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</si>
  <si>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</si>
  <si>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</si>
  <si>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</si>
  <si>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</si>
  <si>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</si>
  <si>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</si>
  <si>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</si>
  <si>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</si>
  <si>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</si>
  <si>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</si>
  <si>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</si>
  <si>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</si>
  <si>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</si>
  <si>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</si>
  <si>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</si>
  <si>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</si>
  <si>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</si>
  <si>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</si>
  <si>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</si>
  <si>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</si>
  <si>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</si>
  <si>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</si>
  <si>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</si>
  <si>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</si>
  <si>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</si>
  <si>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</si>
  <si>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</si>
  <si>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</si>
  <si>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</si>
  <si>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</si>
  <si>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</si>
  <si>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</si>
  <si>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</si>
  <si>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</si>
  <si>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</si>
  <si>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</si>
  <si>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</si>
  <si>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</si>
  <si>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</si>
  <si>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</si>
  <si>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</si>
  <si>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</si>
  <si>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</si>
  <si>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</si>
  <si>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</si>
  <si>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</si>
  <si>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</si>
  <si>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</si>
  <si>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</si>
  <si>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</si>
  <si>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</si>
  <si>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</si>
  <si>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</si>
  <si>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</si>
  <si>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</si>
  <si>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</si>
  <si>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</si>
  <si>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</si>
  <si>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</si>
  <si>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</si>
  <si>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</si>
  <si>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</si>
  <si>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</si>
  <si>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</si>
  <si>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</si>
  <si>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</si>
  <si>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</si>
  <si>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</si>
  <si>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</si>
  <si>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</si>
  <si>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</si>
  <si>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</si>
  <si>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</si>
  <si>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</si>
  <si>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</si>
  <si>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</si>
  <si>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</si>
  <si>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</si>
  <si>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</si>
  <si>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</si>
  <si>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</si>
  <si>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</si>
  <si>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</si>
  <si>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</si>
  <si>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</si>
  <si>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</si>
  <si>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</si>
  <si>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</si>
  <si>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</si>
  <si>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</si>
  <si>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</si>
  <si>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</si>
  <si>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</si>
  <si>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</si>
  <si>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</si>
  <si>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</si>
  <si>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</si>
  <si>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</si>
  <si>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</si>
  <si>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</si>
  <si>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</si>
  <si>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</si>
  <si>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</si>
  <si>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</si>
  <si>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</si>
  <si>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</si>
  <si>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</si>
  <si>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</si>
  <si>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</si>
  <si>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</si>
  <si>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</si>
  <si>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</si>
  <si>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</si>
  <si>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</si>
  <si>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</si>
  <si>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</si>
  <si>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</si>
  <si>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</si>
  <si>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</si>
  <si>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</si>
  <si>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</si>
  <si>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</si>
  <si>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</si>
  <si>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</si>
  <si>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</si>
  <si>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</si>
  <si>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</si>
  <si>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</si>
  <si>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</si>
  <si>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</si>
  <si>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</si>
  <si>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</si>
  <si>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</si>
  <si>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</si>
  <si>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</si>
  <si>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</si>
  <si>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</si>
  <si>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</si>
  <si>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</si>
  <si>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</si>
  <si>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</si>
  <si>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</si>
  <si>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</si>
  <si>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</si>
  <si>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</si>
  <si>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</si>
  <si>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</si>
  <si>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</si>
  <si>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</si>
  <si>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</si>
  <si>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</si>
  <si>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</si>
  <si>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</si>
  <si>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</si>
  <si>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</si>
  <si>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</si>
  <si>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</si>
  <si>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</si>
  <si>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</si>
  <si>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</si>
  <si>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</si>
  <si>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</si>
  <si>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</si>
  <si>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</si>
  <si>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</si>
  <si>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</si>
  <si>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</si>
  <si>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</si>
  <si>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</si>
  <si>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</si>
  <si>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</si>
  <si>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</si>
  <si>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</si>
  <si>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</si>
  <si>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</si>
  <si>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</si>
  <si>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</si>
  <si>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</si>
  <si>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</si>
  <si>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</si>
  <si>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</si>
  <si>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</si>
  <si>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</si>
  <si>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</si>
  <si>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</si>
  <si>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</si>
  <si>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</si>
  <si>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</si>
  <si>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</si>
  <si>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</si>
  <si>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</si>
  <si>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</si>
  <si>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</si>
  <si>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</si>
  <si>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</si>
  <si>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</si>
  <si>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</si>
  <si>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</si>
  <si>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</si>
  <si>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</si>
  <si>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</si>
  <si>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</si>
  <si>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</si>
  <si>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</si>
  <si>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</si>
  <si>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</si>
  <si>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</si>
  <si>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</si>
  <si>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</si>
  <si>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</si>
  <si>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</si>
  <si>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</si>
  <si>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</si>
  <si>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</si>
  <si>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</si>
  <si>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</si>
  <si>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</si>
  <si>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</si>
  <si>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</si>
  <si>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</si>
  <si>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</si>
  <si>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</si>
  <si>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</si>
  <si>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</si>
  <si>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</si>
  <si>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</si>
  <si>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</si>
  <si>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</si>
  <si>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</si>
  <si>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</si>
  <si>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</si>
  <si>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</si>
  <si>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</si>
  <si>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</si>
  <si>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</si>
  <si>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</si>
  <si>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</si>
  <si>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</si>
  <si>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</si>
  <si>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</si>
  <si>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</si>
  <si>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</si>
  <si>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</si>
  <si>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</si>
  <si>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</si>
  <si>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</si>
  <si>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</si>
  <si>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</si>
  <si>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</si>
  <si>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</si>
  <si>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</si>
  <si>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</si>
  <si>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</si>
  <si>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</si>
  <si>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</si>
  <si>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</si>
  <si>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</si>
  <si>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</si>
  <si>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</si>
  <si>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</si>
  <si>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</si>
  <si>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</si>
  <si>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</si>
  <si>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</si>
  <si>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</si>
  <si>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</si>
  <si>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</si>
  <si>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</si>
  <si>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</si>
  <si>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</si>
  <si>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</si>
  <si>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</si>
  <si>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</si>
  <si>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</si>
  <si>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</si>
  <si>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</si>
  <si>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</si>
  <si>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</si>
  <si>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</si>
  <si>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</si>
  <si>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</si>
  <si>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</si>
  <si>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</si>
  <si>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</si>
  <si>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</si>
  <si>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</si>
  <si>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</si>
  <si>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</si>
  <si>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</si>
  <si>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</si>
  <si>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</si>
  <si>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</si>
  <si>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</si>
  <si>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</si>
  <si>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</si>
  <si>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</si>
  <si>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</si>
  <si>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</si>
  <si>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</si>
  <si>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</si>
  <si>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</si>
  <si>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</si>
  <si>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</si>
  <si>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</si>
  <si>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</si>
  <si>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</si>
  <si>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</si>
  <si>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</si>
  <si>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</si>
  <si>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</si>
  <si>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</si>
  <si>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</si>
  <si>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</si>
  <si>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</si>
  <si>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</si>
  <si>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</si>
  <si>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</si>
  <si>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</si>
  <si>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</si>
  <si>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</si>
  <si>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</si>
  <si>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</si>
  <si>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</si>
  <si>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</si>
  <si>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</si>
  <si>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</si>
  <si>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</si>
  <si>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</si>
  <si>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</si>
  <si>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</si>
  <si>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</si>
  <si>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</si>
  <si>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</si>
  <si>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</si>
  <si>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</si>
  <si>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</si>
  <si>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</si>
  <si>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</si>
  <si>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</si>
  <si>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</si>
  <si>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</si>
  <si>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</si>
  <si>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</si>
  <si>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</si>
  <si>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</si>
  <si>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</si>
  <si>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</si>
  <si>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</si>
  <si>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</si>
  <si>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</si>
  <si>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</si>
  <si>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</si>
  <si>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</si>
  <si>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</si>
  <si>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</si>
  <si>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</si>
  <si>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</si>
  <si>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</si>
  <si>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</si>
  <si>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</si>
  <si>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</si>
  <si>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</si>
  <si>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</si>
  <si>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</si>
  <si>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</si>
  <si>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</si>
  <si>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</si>
  <si>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</si>
  <si>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</si>
  <si>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</si>
  <si>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</si>
  <si>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</si>
  <si>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</si>
  <si>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</si>
  <si>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</si>
  <si>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</si>
  <si>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</si>
  <si>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</si>
  <si>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</si>
  <si>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</si>
  <si>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</si>
  <si>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</si>
  <si>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</si>
  <si>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</si>
  <si>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</si>
  <si>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</si>
  <si>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</si>
  <si>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</si>
  <si>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</si>
  <si>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</si>
  <si>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</si>
  <si>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</si>
  <si>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</si>
  <si>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</si>
  <si>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</si>
  <si>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</si>
  <si>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</si>
  <si>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</si>
  <si>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</si>
  <si>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</si>
  <si>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</si>
  <si>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</si>
  <si>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</si>
  <si>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</si>
  <si>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</si>
  <si>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</si>
  <si>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</si>
  <si>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</si>
  <si>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</si>
  <si>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</si>
  <si>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</si>
  <si>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</si>
  <si>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</si>
  <si>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</si>
  <si>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</si>
  <si>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</si>
  <si>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</si>
  <si>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</si>
  <si>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</si>
  <si>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</si>
  <si>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</si>
  <si>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</si>
  <si>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</si>
  <si>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</si>
  <si>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</si>
  <si>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</si>
  <si>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</si>
  <si>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</si>
  <si>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</si>
  <si>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</si>
  <si>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</si>
  <si>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</si>
  <si>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</si>
  <si>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</si>
  <si>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</si>
  <si>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</si>
  <si>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</si>
  <si>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</si>
  <si>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</si>
  <si>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</si>
  <si>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</si>
  <si>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</si>
  <si>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</si>
  <si>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</si>
  <si>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</si>
  <si>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</si>
  <si>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</si>
  <si>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</si>
  <si>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</si>
  <si>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</si>
  <si>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</si>
  <si>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</si>
  <si>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</si>
  <si>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</si>
  <si>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</si>
  <si>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</si>
  <si>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</si>
  <si>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</si>
  <si>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</si>
  <si>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</si>
  <si>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</si>
  <si>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</si>
  <si>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</si>
  <si>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</si>
  <si>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</si>
  <si>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</si>
  <si>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</si>
  <si>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</si>
  <si>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</si>
  <si>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</si>
  <si>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</si>
  <si>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</si>
  <si>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</si>
  <si>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</si>
  <si>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</si>
  <si>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</si>
  <si>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</si>
  <si>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</si>
  <si>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</si>
  <si>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</si>
  <si>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</si>
  <si>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</si>
  <si>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</si>
  <si>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</si>
  <si>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</si>
  <si>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</si>
  <si>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</si>
  <si>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</si>
  <si>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</si>
  <si>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</si>
  <si>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</si>
  <si>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</si>
  <si>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</si>
  <si>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</si>
  <si>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</si>
  <si>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</si>
  <si>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</si>
  <si>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</si>
  <si>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</si>
  <si>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</si>
  <si>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</si>
  <si>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</si>
  <si>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</si>
  <si>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</si>
  <si>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</si>
  <si>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</si>
  <si>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</si>
  <si>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</si>
  <si>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</si>
  <si>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</si>
  <si>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</si>
  <si>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</si>
  <si>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</si>
  <si>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</si>
  <si>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</si>
  <si>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</si>
  <si>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</si>
  <si>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</si>
  <si>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</si>
  <si>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</si>
  <si>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</si>
  <si>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</si>
  <si>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</si>
  <si>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</si>
  <si>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</si>
  <si>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</si>
  <si>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</si>
  <si>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</si>
  <si>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</si>
  <si>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</si>
  <si>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</si>
  <si>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</si>
  <si>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</si>
  <si>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</si>
  <si>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</si>
  <si>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</si>
  <si>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</si>
  <si>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</si>
  <si>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</si>
  <si>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</si>
  <si>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</si>
  <si>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</si>
  <si>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</si>
  <si>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</si>
  <si>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</si>
  <si>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</si>
  <si>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</si>
  <si>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</si>
  <si>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</si>
  <si>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</si>
  <si>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</si>
  <si>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</si>
  <si>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</si>
  <si>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</si>
  <si>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</si>
  <si>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</si>
  <si>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</si>
  <si>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</si>
  <si>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</si>
  <si>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</si>
  <si>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</si>
  <si>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</si>
  <si>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</si>
  <si>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</si>
  <si>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</si>
  <si>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</si>
  <si>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</si>
  <si>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</si>
  <si>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</si>
  <si>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</si>
  <si>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</si>
  <si>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</si>
  <si>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</si>
  <si>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</si>
  <si>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</si>
  <si>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</si>
  <si>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</si>
  <si>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</si>
  <si>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</si>
  <si>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</si>
  <si>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</si>
  <si>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</si>
  <si>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</si>
  <si>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</si>
  <si>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</si>
  <si>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</si>
  <si>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</si>
  <si>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</si>
  <si>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</si>
  <si>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</si>
  <si>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</si>
  <si>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</si>
  <si>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</si>
  <si>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</si>
  <si>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</si>
  <si>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</si>
  <si>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</si>
  <si>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</si>
  <si>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</si>
  <si>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</si>
  <si>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</si>
  <si>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</si>
  <si>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</si>
  <si>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</si>
  <si>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</si>
  <si>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</si>
  <si>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</si>
  <si>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</si>
  <si>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</si>
  <si>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</si>
  <si>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</si>
  <si>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</si>
  <si>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</si>
  <si>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</si>
  <si>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</si>
  <si>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</si>
  <si>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</si>
  <si>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</si>
  <si>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</si>
  <si>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</si>
  <si>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</si>
  <si>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</si>
  <si>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</si>
  <si>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</si>
  <si>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</si>
  <si>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</si>
  <si>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</si>
  <si>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</si>
  <si>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</si>
  <si>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</si>
  <si>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</si>
  <si>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</si>
  <si>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</si>
  <si>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</si>
  <si>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</si>
  <si>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</si>
  <si>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</si>
  <si>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</si>
  <si>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</si>
  <si>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</si>
  <si>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</si>
  <si>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</si>
  <si>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</si>
  <si>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</si>
  <si>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</si>
  <si>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</si>
  <si>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</si>
  <si>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</si>
  <si>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</si>
  <si>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</si>
  <si>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</si>
  <si>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</si>
  <si>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</si>
  <si>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</si>
  <si>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</si>
  <si>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</si>
  <si>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</si>
  <si>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</si>
  <si>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</si>
  <si>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</si>
  <si>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</si>
  <si>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</si>
  <si>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</si>
  <si>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</si>
  <si>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</si>
  <si>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</si>
  <si>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</si>
  <si>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</si>
  <si>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</si>
  <si>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</si>
  <si>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</si>
  <si>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</si>
  <si>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</si>
  <si>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</si>
  <si>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</si>
  <si>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</si>
  <si>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</si>
  <si>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</si>
  <si>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</si>
  <si>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</si>
  <si>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</si>
  <si>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</si>
  <si>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</si>
  <si>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</si>
  <si>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</si>
  <si>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</si>
  <si>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</si>
  <si>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</si>
  <si>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</si>
  <si>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</si>
  <si>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</si>
  <si>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</si>
  <si>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</si>
  <si>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</si>
  <si>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</si>
  <si>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</si>
  <si>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</si>
  <si>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</si>
  <si>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</si>
  <si>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</si>
  <si>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</si>
  <si>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</si>
  <si>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</si>
  <si>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</si>
  <si>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</si>
  <si>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</si>
  <si>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</si>
  <si>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</si>
  <si>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</si>
  <si>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</si>
  <si>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</si>
  <si>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</si>
  <si>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</si>
  <si>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</si>
  <si>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</si>
  <si>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</si>
  <si>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</si>
  <si>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</si>
  <si>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</si>
  <si>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</si>
  <si>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</si>
  <si>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</si>
  <si>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</si>
  <si>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</si>
  <si>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</si>
  <si>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</si>
  <si>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</si>
  <si>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</si>
  <si>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</si>
  <si>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</si>
  <si>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</si>
  <si>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</si>
  <si>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</si>
  <si>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</si>
  <si>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</si>
  <si>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</si>
  <si>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</si>
  <si>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</si>
  <si>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</si>
  <si>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</si>
  <si>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</si>
  <si>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</si>
  <si>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</si>
  <si>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</si>
  <si>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</si>
  <si>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</si>
  <si>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</si>
  <si>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</si>
  <si>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</si>
  <si>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</si>
  <si>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</si>
  <si>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</si>
  <si>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</si>
  <si>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</si>
  <si>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</si>
  <si>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</si>
  <si>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</si>
  <si>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</si>
  <si>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</si>
  <si>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</si>
  <si>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</si>
  <si>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</si>
  <si>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</si>
  <si>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</si>
  <si>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</si>
  <si>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</si>
  <si>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</si>
  <si>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</si>
  <si>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</si>
  <si>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</si>
  <si>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</si>
  <si>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</si>
  <si>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</si>
  <si>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</si>
  <si>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</si>
  <si>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</si>
  <si>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</si>
  <si>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</si>
  <si>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</si>
  <si>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</si>
  <si>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</si>
  <si>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</si>
  <si>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</si>
  <si>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</si>
  <si>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</si>
  <si>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</si>
  <si>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</si>
  <si>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</si>
  <si>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</si>
  <si>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</si>
  <si>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</si>
  <si>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</si>
  <si>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</si>
  <si>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</si>
  <si>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</si>
  <si>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</si>
  <si>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</si>
  <si>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</si>
  <si>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</si>
  <si>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</si>
  <si>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</si>
  <si>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</si>
  <si>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</si>
  <si>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</si>
  <si>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</si>
  <si>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</si>
  <si>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</si>
  <si>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</si>
  <si>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</si>
  <si>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</si>
  <si>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</si>
  <si>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</si>
  <si>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</si>
  <si>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</si>
  <si>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</si>
  <si>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</si>
  <si>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</si>
  <si>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</si>
  <si>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</si>
  <si>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</si>
  <si>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</si>
  <si>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</si>
  <si>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</si>
  <si>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</si>
  <si>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</si>
  <si>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</si>
  <si>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</si>
  <si>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</si>
  <si>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</si>
  <si>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</si>
  <si>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</si>
  <si>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</si>
  <si>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</si>
  <si>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</si>
  <si>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</si>
  <si>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</si>
  <si>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</si>
  <si>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</si>
  <si>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</si>
  <si>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</si>
  <si>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</si>
  <si>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</si>
  <si>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</si>
  <si>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</si>
  <si>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</si>
  <si>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</si>
  <si>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</si>
  <si>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</si>
  <si>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</si>
  <si>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</si>
  <si>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</si>
  <si>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</si>
  <si>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</si>
  <si>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</si>
  <si>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</si>
  <si>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</si>
  <si>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</si>
  <si>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</si>
  <si>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</si>
  <si>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</si>
  <si>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</si>
  <si>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</si>
  <si>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</si>
  <si>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</si>
  <si>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</si>
  <si>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</si>
  <si>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</si>
  <si>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</si>
  <si>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</si>
  <si>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</si>
  <si>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</si>
  <si>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</si>
  <si>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</si>
  <si>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</si>
  <si>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</si>
  <si>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</si>
  <si>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</si>
  <si>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</si>
  <si>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</si>
  <si>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</si>
  <si>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</si>
  <si>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</si>
  <si>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</si>
  <si>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</si>
  <si>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</si>
  <si>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</si>
  <si>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</si>
  <si>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</si>
  <si>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</si>
  <si>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</si>
  <si>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</si>
  <si>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</si>
  <si>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</si>
  <si>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</si>
  <si>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</si>
  <si>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</si>
  <si>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</si>
  <si>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</si>
  <si>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</si>
  <si>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</si>
  <si>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</si>
  <si>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</si>
  <si>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</si>
  <si>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</si>
  <si>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</si>
  <si>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</si>
  <si>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</si>
  <si>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</si>
  <si>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</si>
  <si>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</si>
  <si>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</si>
  <si>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</si>
  <si>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</si>
  <si>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</si>
  <si>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</si>
  <si>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</si>
  <si>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</si>
  <si>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</si>
  <si>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</si>
  <si>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</si>
  <si>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</si>
  <si>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</si>
  <si>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</si>
  <si>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</si>
  <si>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</si>
  <si>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</si>
  <si>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</si>
  <si>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</si>
  <si>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</si>
  <si>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</si>
  <si>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</si>
  <si>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</si>
  <si>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</si>
  <si>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</si>
  <si>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</si>
  <si>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</si>
  <si>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</si>
  <si>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</si>
  <si>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</si>
  <si>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</si>
  <si>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</si>
  <si>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</si>
  <si>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</si>
  <si>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</si>
  <si>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</si>
  <si>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</si>
  <si>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</si>
  <si>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</si>
  <si>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</si>
  <si>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</si>
  <si>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</si>
  <si>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</si>
  <si>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</si>
  <si>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</si>
  <si>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</si>
  <si>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</si>
  <si>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</si>
  <si>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</si>
  <si>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</si>
  <si>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</si>
  <si>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</si>
  <si>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</si>
  <si>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</si>
  <si>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</si>
  <si>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</si>
  <si>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</si>
  <si>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</si>
  <si>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</si>
  <si>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</si>
  <si>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</si>
  <si>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</si>
  <si>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</si>
  <si>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</si>
  <si>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</si>
  <si>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</si>
  <si>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</si>
  <si>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</si>
  <si>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</si>
  <si>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</si>
  <si>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</si>
  <si>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</si>
  <si>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</si>
  <si>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</si>
  <si>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</si>
  <si>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</si>
  <si>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</si>
  <si>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</si>
  <si>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</si>
  <si>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</si>
  <si>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</si>
  <si>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</si>
  <si>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</si>
  <si>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</si>
  <si>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</si>
  <si>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</si>
  <si>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</si>
  <si>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</si>
  <si>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</si>
  <si>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</si>
  <si>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</si>
  <si>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</si>
  <si>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</si>
  <si>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</si>
  <si>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</si>
  <si>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</si>
  <si>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</si>
  <si>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t>
  </si>
  <si>
    <t>EM team on the way need 30 Min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</si>
  <si>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</si>
  <si>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</si>
  <si>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</si>
  <si>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</si>
  <si>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</si>
  <si>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</si>
  <si>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</si>
  <si>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</si>
  <si>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</si>
  <si>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</si>
  <si>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PCM-20251018-00001774</t>
  </si>
  <si>
    <t>EM Team on the way ETA: 20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</si>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</sst>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285.80874722222507</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5.313434722222155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45948.757173148151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45948.757173148151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45948.757173148151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45948.757173148151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45948.757173148151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45948.757173148151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45948.757173148151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45948.757173148151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45948.757173148151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45948.757173148151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45948.757173148151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45948.757173148151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45948.757173148151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45948.757173148151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45948.757173148151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45948.757173148151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45948.757173148151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45948.757173148151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45948.757173148151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45948.757173148151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45948.757173148151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45948.757173148151</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45948.757173148151</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45948.757173148151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45948.757173148151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45948.757173148151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45948.757173148151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45948.757173148151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45948.757173148151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45948.757173148151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45948.757173148151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45948.757173148151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45948.757173148151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45948.757173148151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45948.757173148151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45948.757173148151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45948.757173148151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45948.757173148151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45948.757173148151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45948.757173148151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45948.757173148151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45948.757173148151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45948.757173148151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45948.757173148151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45948.757173148151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45948.757173148151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45948.757173148151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45948.757173148151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45948.757173148151</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45948.757173148151</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45948.757173148151</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45948.757173148151</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45948.757173148151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45948.757173148151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45948.757173148151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45948.757173148151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45948.757173148151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45948.757173148151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45948.757173148151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45948.757173148151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45948.757173148151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45948.757173148151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45948.757173148151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45948.757173148151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45948.757173148151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45948.757173148151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45948.757173148151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45948.757173148151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45948.757173148151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45948.757173148151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45948.757173148151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45948.757173148151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45948.757173148151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45948.757173148151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45948.757173148151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45948.757173148151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45948.757173148151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45948.757173148151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45948.757173148151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45948.757173148151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45948.757173148151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45948.757173148151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45948.757173148151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45948.757173148151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45948.757173148151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45948.757173148151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45948.757173148151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45948.757173148151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45948.757173148151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45948.757173148151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45948.757173148151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45948.757173148151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45948.757173148151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45948.757173148151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45948.757173148151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45948.757173148151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45948.757173148151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45948.757173148151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45948.757173148151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45948.757173148151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45948.757173148151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45948.757173148151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45948.757173148151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45948.757173148151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45948.757173148151</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45948.757173148151</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45948.757173148151</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45948.757173148151</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142.0300898148198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123.75733518518973</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4.261397685186239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45948.757173148151</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45948.757173148151</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45948.757173148151</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45948.757173148151</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45948.757173148151</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45948.757173148151</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45948.757173148151</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45948.757173148151</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45948.757173148151</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45948.757173148151</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45948.757173148151</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45948.757173148151</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45948.757173148151</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45948.757173148151</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45948.757173148151</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45948.757173148151</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45948.757173148151</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45948.757173148151</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45948.757173148151</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45948.757173148151</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45948.757173148151</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45948.757173148151</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45948.757173148151</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45948.757173148151</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45948.757173148151</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45948.757173148151</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45948.757173148151</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45948.757173148151</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45948.757173148151</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45948.757173148151</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45948.757173148151</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45948.757173148151</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45948.757173148151</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45948.757173148151</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45948.757173148151</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45948.757173148151</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45948.757173148151</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45948.757173148151</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45948.757173148151</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45948.757173148151</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45948.757173148151</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45948.757173148151</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45948.757173148151</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45948.757173148151</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45948.757173148151</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45948.757173148151</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45948.757173148151</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45948.757173148151</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45948.757173148151</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45948.757173148151</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45948.757173148151</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45948.757173148151</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45948.757173148151</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45948.757173148151</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45948.757173148151</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45948.757173148151</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45948.757173148151</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45948.757173148151</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45948.757173148151</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45948.757173148151</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45948.757173148151</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45948.757173148151</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45948.757173148151</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45948.757173148151</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45948.757173148151</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45948.757173148151</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45948.757173148151</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45948.757173148151</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45948.757173148151</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45948.757173148151</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45948.757173148151</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45948.757173148151</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45948.757173148151</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45948.757173148151</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45948.757173148151</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45948.757173148151</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45948.757173148151</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45948.757173148151</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45948.757173148151</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45948.757173148151</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45948.757173148151</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45948.757173148151</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45948.757173148151</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45948.757173148151</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45948.757173148151</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45948.757173148151</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45948.757173148151</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45948.757173148151</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45948.757173148151</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45948.757173148151</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45948.757173148151</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45948.757173148151</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45948.757173148151</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45948.757173148151</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45948.757173148151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45948.757173148151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45948.757173148151</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45948.757173148151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45948.757173148151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45948.757173148151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45948.757173148151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45948.757173148151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45948.757173148151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45948.757173148151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45948.757173148151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45948.757173148151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45948.757173148151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45948.757173148151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45948.757173148151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45948.757173148151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45948.757173148151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45948.757173148151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45948.757173148151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45948.757173148151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45948.757173148151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45948.757173148151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45948.757173148151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45948.757173148151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45948.757173148151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45948.757173148151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45948.757173148151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45948.757173148151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45948.757173148151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45948.757173148151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45948.757173148151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45948.757173148151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45948.757173148151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45948.757173148151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45948.757173148151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45948.757173148151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45948.757173148151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45948.757173148151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45948.757173148151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45948.757173148151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45948.757173148151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45948.757173148151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45948.757173148151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45948.757173148151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45948.757173148151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45948.757173148151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45948.757173148151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45948.757173148151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45948.757173148151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45948.757173148151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45948.757173148151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45948.757173148151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45948.757173148151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45948.757173148151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45948.757173148151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45948.757173148151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45948.757173148151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45948.757173148151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45948.757173148151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45948.757173148151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45948.757173148151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45948.757173148151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45948.757173148151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45948.757173148151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45948.757173148151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45948.757173148151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45948.757173148151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45948.757173148151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45948.757173148151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45948.757173148151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45948.757173148151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45948.757173148151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45948.757173148151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45948.757173148151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45948.757173148151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45948.757173148151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45948.757173148151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45948.757173148151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45948.757173148151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45948.757173148151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45948.757173148151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45948.757173148151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45948.757173148151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45948.757173148151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45948.757173148151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45948.757173148151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45948.757173148151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45948.757173148151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45948.757173148151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45948.757173148151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45948.757173148151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45948.757173148151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45948.757173148151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45948.757173148151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45948.757173148151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45948.757173148151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45948.757173148151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45948.757173148151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45948.757173148151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45948.757173148151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45948.757173148151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45948.757173148151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45948.757173148151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45948.757173148151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45948.757173148151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45948.757173148151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45948.757173148151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45948.757173148151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45948.757173148151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45948.757173148151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45948.757173148151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45948.757173148151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45948.757173148151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45948.757173148151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45948.757173148151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45948.757173148151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45948.757173148151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45948.757173148151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45948.757173148151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45948.757173148151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45948.757173148151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45948.757173148151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45948.757173148151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45948.757173148151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45948.757173148151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45948.757173148151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45948.757173148151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45948.757173148151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45948.757173148151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45948.757173148151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45948.757173148151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45948.757173148151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45948.757173148151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45948.757173148151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45948.757173148151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45948.757173148151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45948.757173148151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45948.757173148151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45948.757173148151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45948.757173148151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45948.757173148151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45948.757173148151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45948.757173148151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45948.757173148151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45948.757173148151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45948.757173148151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45948.757173148151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45948.757173148151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45948.757173148151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45948.757173148151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45948.757173148151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45948.757173148151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45948.757173148151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45948.757173148151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45948.757173148151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45948.757173148151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45948.757173148151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45948.757173148151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45948.757173148151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45948.757173148151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45948.757173148151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45948.757173148151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45948.757173148151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45948.757173148151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45948.757173148151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45948.757173148151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45948.757173148151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45948.757173148151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45948.757173148151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45948.757173148151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45948.757173148151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45948.757173148151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45948.757173148151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45948.757173148151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45948.757173148151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45948.757173148151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45948.757173148151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45948.757173148151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45948.757173148151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45948.757173148151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45948.757173148151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45948.757173148151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45948.757173148151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45948.757173148151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45948.757173148151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45948.757173148151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45948.757173148151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45948.757173148151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45948.757173148151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45948.757173148151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45948.757173148151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45948.757173148151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45948.757173148151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45948.757173148151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45948.757173148151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45948.757173148151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45948.757173148151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45948.757173148151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45948.757173148151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45948.757173148151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45948.757173148151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45948.757173148151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45948.757173148151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45948.757173148151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45948.757173148151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45948.757173148151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45948.757173148151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45948.757173148151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45948.757173148151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45948.757173148151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45948.757173148151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45948.757173148151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45948.757173148151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45948.757173148151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45948.757173148151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45948.757173148151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45948.757173148151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45948.757173148151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45948.757173148151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45948.757173148151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45948.757173148151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45948.757173148151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45948.757173148151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45948.757173148151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45948.757173148151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45948.757173148151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45948.757173148151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45948.757173148151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45948.757173148151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45948.757173148151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45948.757173148151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45948.757173148151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45948.757173148151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45948.757173148151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45948.757173148151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45948.757173148151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45948.757173148151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45948.757173148151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45948.757173148151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45948.757173148151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45948.757173148151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45948.757173148151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45948.757173148151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45948.757173148151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45948.757173148151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45948.757173148151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45948.757173148151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45948.757173148151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45948.757173148151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45948.757173148151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45948.757173148151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45948.757173148151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45948.757173148151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45948.757173148151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45948.757173148151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45948.757173148151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45948.757173148151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45948.757173148151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45948.757173148151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45948.757173148151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45948.757173148151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45948.757173148151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45948.757173148151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45948.757173148151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45948.757173148151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45948.757173148151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45948.757173148151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45948.757173148151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45948.757173148151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45948.757173148151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45948.757173148151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45948.757173148151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45948.757173148151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45948.757173148151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45948.757173148151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45948.757173148151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45948.757173148151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45948.757173148151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45948.757173148151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45948.757173148151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45948.757173148151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45948.757173148151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45948.757173148151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45948.757173148151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45948.757173148151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45948.757173148151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45948.757173148151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45948.757173148151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45948.757173148151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45948.757173148151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45948.757173148151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45948.757173148151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45948.757173148151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45948.757173148151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45948.757173148151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45948.757173148151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45948.757173148151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45948.757173148151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45948.757173148151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45948.757173148151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45948.757173148151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45948.757173148151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45948.757173148151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45948.757173148151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45948.757173148151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45948.757173148151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45948.757173148151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45948.757173148151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45948.757173148151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45948.757173148151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45948.757173148151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45948.757173148151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45948.757173148151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45948.757173148151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45948.757173148151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45948.757173148151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45948.757173148151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45948.757173148151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45948.757173148151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45948.757173148151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45948.757173148151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45948.757173148151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45948.757173148151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45948.757173148151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45948.757173148151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45948.757173148151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45948.757173148151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45948.757173148151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45948.757173148151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45948.757173148151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45948.757173148151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45948.757173148151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45948.757173148151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45948.757173148151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45948.757173148151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45948.757173148151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45948.757173148151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45948.757173148151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45948.757173148151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45948.757173148151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45948.757173148151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45948.757173148151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45948.757173148151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45948.757173148151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45948.757173148151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45948.757173148151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45948.757173148151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45948.757173148151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45948.757173148151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45948.757173148151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45948.757173148151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45948.757173148151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45948.757173148151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45948.757173148151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45948.757173148151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45948.757173148151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45948.757173148151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45948.757173148151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45948.757173148151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45948.757173148151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45948.757173148151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45948.757173148151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45948.757173148151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45948.757173148151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45948.757173148151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45948.757173148151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45948.757173148151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45948.757173148151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45948.757173148151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45948.757173148151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45948.757173148151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45948.757173148151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45948.757173148151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45948.757173148151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45948.757173148151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45948.757173148151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45948.757173148151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45948.757173148151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45948.757173148151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45948.757173148151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45948.757173148151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45948.757173148151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45948.757173148151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45948.757173148151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45948.757173148151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45948.757173148151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45948.757173148151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45948.757173148151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45948.757173148151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45948.757173148151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45948.757173148151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45948.757173148151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45948.757173148151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45948.757173148151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45948.757173148151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45948.757173148151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45948.757173148151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45948.757173148151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45948.757173148151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45948.757173148151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45948.757173148151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45948.757173148151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45948.757173148151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45948.757173148151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45948.757173148151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45948.757173148151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45948.757173148151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45948.757173148151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45948.757173148151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45948.757173148151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45948.757173148151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45948.757173148151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45948.757173148151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45948.757173148151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45948.757173148151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45948.757173148151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45948.757173148151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45948.757173148151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45948.757173148151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45948.757173148151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45948.757173148151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45948.757173148151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45948.757173148151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45948.757173148151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45948.757173148151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45948.757173148151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45948.757173148151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45948.757173148151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45948.757173148151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45948.757173148151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45948.757173148151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45948.757173148151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45948.757173148151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45948.757173148151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45948.757173148151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45948.757173148151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45948.757173148151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45948.757173148151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45948.757173148151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45948.757173148151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45948.757173148151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45948.757173148151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45948.757173148151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45948.757173148151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45948.757173148151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45948.757173148151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45948.757173148151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45948.757173148151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45948.757173148151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45948.757173148151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45948.757173148151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45948.757173148151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45948.757173148151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45948.757173148151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45948.757173148151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45948.757173148151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45948.757173148151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45948.757173148151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45948.757173148151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45948.757173148151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45948.757173148151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45948.757173148151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45948.757173148151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45948.757173148151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45948.757173148151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45948.757173148151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45948.757173148151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45948.757173148151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45948.757173148151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45948.757173148151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45948.757173148151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45948.757173148151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45948.757173148151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45948.757173148151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45948.757173148151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45948.757173148151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45948.757173148151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45948.757173148151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45948.757173148151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45948.757173148151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45948.757173148151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45948.757173148151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45948.757173148151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45948.757173148151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45948.757173148151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45948.757173148151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45948.757173148151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45948.757173148151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45948.757173148151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45948.757173148151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45948.757173148151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45948.757173148151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45948.757173148151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45948.757173148151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45948.757173148151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45948.757173148151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45948.757173148151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45948.757173148151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45948.757173148151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45948.757173148151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45948.757173148151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45948.757173148151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45948.757173148151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45948.757173148151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45948.757173148151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45948.757173148151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45948.757173148151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45948.757173148151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45948.757173148151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45948.757173148151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45948.757173148151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45948.757173148151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45948.757173148151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45948.757173148151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45948.757173148151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45948.757173148151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45948.757173148151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45948.757173148151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45948.757173148151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45948.757173148151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45948.757173148151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45948.757173148151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45948.757173148151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45948.757173148151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45948.757173148151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45948.757173148151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45948.757173148151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45948.757173148151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45948.757173148151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45948.757173148151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45948.757173148151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45948.757173148151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45948.757173148151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45948.757173148151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45948.757173148151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45948.757173148151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45948.757173148151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45948.757173148151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45948.757173148151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45948.757173148151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45948.757173148151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45948.757173148151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45948.757173148151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45948.757173148151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45948.757173148151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45948.757173148151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45948.757173148151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45948.757173148151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45948.757173148151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45948.757173148151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45948.757173148151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45948.757173148151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45948.757173148151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45948.757173148151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45948.757173148151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45948.757173148151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45948.757173148151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45948.757173148151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45948.757173148151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45948.757173148151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45948.757173148151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45948.757173148151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45948.757173148151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45948.757173148151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45948.757173148151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45948.757173148151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45948.757173148151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45948.757173148151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45948.757173148151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45948.757173148151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45948.757173148151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45948.757173148151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45948.757173148151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45948.757173148151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45948.757173148151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45948.757173148151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45948.757173148151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45948.757173148151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45948.757173148151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45948.757173148151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45948.757173148151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45948.757173148151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45948.757173148151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45948.757173148151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45948.757173148151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45948.757173148151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45948.757173148151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45948.757173148151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45948.757173148151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45948.757173148151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45948.757173148151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45948.757173148151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45948.757173148151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45948.757173148151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45948.757173148151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45948.757173148151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45948.757173148151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45948.757173148151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45948.757173148151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45948.757173148151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45948.757173148151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45948.757173148151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45948.757173148151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45948.757173148151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45948.757173148151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45948.757173148151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45948.757173148151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45948.757173148151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45948.757173148151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45948.757173148151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45948.757173148151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45948.757173148151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45948.757173148151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45948.757173148151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45948.757173148151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45948.757173148151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45948.757173148151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45948.757173148151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45948.757173148151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45948.757173148151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45948.757173148151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45948.757173148151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45948.757173148151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45948.757173148151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45948.757173148151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45948.757173148151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45948.757173148151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45948.757173148151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45948.757173148151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45948.757173148151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45948.757173148151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45948.757173148151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45948.757173148151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45948.757173148151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45948.757173148151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45948.757173148151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45948.757173148151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45948.757173148151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45948.757173148151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45948.757173148151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45948.757173148151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45948.757173148151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45948.757173148151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45948.757173148151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45948.757173148151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45948.757173148151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45948.757173148151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45948.757173148151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45948.757173148151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45948.757173148151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45948.757173148151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45948.757173148151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45948.757173148151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45948.757173148151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45948.757173148151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45948.757173148151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45948.757173148151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45948.757173148151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45948.757173148151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45948.757173148151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45948.757173148151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45948.757173148151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45948.757173148151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45948.757173148151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45948.757173148151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45948.757173148151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45948.757173148151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45948.757173148151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45948.757173148151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45948.757173148151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45948.757173148151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45948.757173148151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45948.757173148151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45948.757173148151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45948.757173148151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45948.757173148151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45948.757173148151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45948.757173148151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45948.757173148151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45948.757173148151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45948.757173148151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45948.757173148151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45948.757173148151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45948.757173148151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45948.757173148151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45948.757173148151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45948.757173148151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45948.757173148151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45948.757173148151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45948.757173148151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45948.757173148151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45948.757173148151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45948.757173148151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45948.757173148151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45948.757173148151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45948.757173148151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45948.75717326389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45948.75717326389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45948.75717326389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45948.75717326389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45948.75717326389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45948.75717326389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45948.75717326389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45948.75717326389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45948.75717326389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45948.75717326389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45948.75717326389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45948.75717326389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45948.75717326389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45948.75717326389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45948.75717326389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45948.75717326389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45948.75717326389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45948.75717326389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45948.75717326389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45948.75717326389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45948.75717326389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45948.75717326389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45948.75717326389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45948.75717326389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45948.75717326389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45948.75717326389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45948.75717326389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45948.75717326389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45948.75717326389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45948.75717326389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45948.75717326389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45948.75717326389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45948.75717326389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45948.75717326389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45948.75717326389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45948.75717326389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45948.75717326389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45948.75717326389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45948.75717326389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45948.75717326389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45948.75717326389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45948.75717326389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45948.75717326389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45948.75717326389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45948.75717326389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45948.75717326389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45948.75717326389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45948.75717326389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45948.75717326389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45948.75717326389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45948.75717326389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45948.75717326389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45948.75717326389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45948.75717326389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45948.75717326389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45948.75717326389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45948.75717326389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45948.75717326389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45948.75717326389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45948.75717326389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45948.75717326389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45948.75717326389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45948.75717326389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45948.75717326389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45948.75717326389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45948.75717326389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45948.75717326389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45948.75717326389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45948.75717326389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45948.75717326389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45948.75717326389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45948.75717326389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45948.75717326389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45948.75717326389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45948.75717326389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45948.75717326389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45948.75717326389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45948.75717326389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45948.75717326389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45948.75717326389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45948.75717326389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45948.75717326389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45948.75717326389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45948.75717326389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45948.75717326389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45948.75717326389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45948.75717326389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45948.75717326389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45948.75717326389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45948.75717326389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45948.75717326389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45948.75717326389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45948.75717326389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45948.75717326389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45948.75717326389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45948.75717326389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45948.75717326389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45948.75717326389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45948.75717326389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45948.75717326389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45948.75717326389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45948.75717326389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45948.75717326389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45948.75717326389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45948.75717326389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45948.75717326389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45948.75717326389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45948.75717326389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45948.75717326389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45948.75717326389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45948.75717326389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45948.75717326389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45948.75717326389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45948.75717326389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45948.75717326389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45948.75717326389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45948.75717326389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45948.75717326389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45948.75717326389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45948.75717326389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45948.75717326389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45948.75717326389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45948.75717326389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45948.75717326389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45948.75717326389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45948.75717326389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45948.75717326389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45948.75717326389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45948.75717326389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45948.75717326389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45948.75717326389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45948.75717326389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45948.75717326389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45948.75717326389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45948.75717326389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45948.75717326389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45948.75717326389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45948.75717326389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45948.75717326389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45948.75717326389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45948.75717326389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45948.75717326389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45948.75717326389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45948.75717326389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45948.75717326389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45948.75717326389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45948.75717326389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45948.75717326389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45948.75717326389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45948.75717326389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45948.75717326389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45948.75717326389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45948.75717326389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45948.75717326389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45948.75717326389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45948.75717326389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45948.75717326389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45948.75717326389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45948.75717326389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45948.75717326389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45948.75717326389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45948.75717326389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45948.75717326389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45948.75717326389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45948.75717326389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45948.75717326389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45948.75717326389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45948.75717326389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45948.75717326389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45948.75717326389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45948.75717326389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45948.75717326389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45948.75717326389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45948.75717326389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45948.75717326389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45948.75717326389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45948.75717326389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45948.75717326389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45948.75717326389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45948.75717326389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45948.75717326389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45948.75717326389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45948.75717326389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45948.75717326389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45948.75717326389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45948.75717326389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45948.75717326389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45948.75717326389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45948.75717326389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45948.75717326389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45948.75717326389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45948.75717326389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45948.75717326389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45948.75717326389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45948.75717326389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45948.75717326389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45948.75717326389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45948.75717326389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45948.75717326389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45948.75717326389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45948.75717326389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45948.75717326389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45948.75717326389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45948.75717326389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45948.75717326389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45948.75717326389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45948.75717326389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45948.75717326389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45948.75717326389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45948.75717326389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45948.75717326389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45948.75717326389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45948.75717326389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45948.75717326389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45948.75717326389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45948.75717326389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45948.75717326389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45948.75717326389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45948.75717326389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45948.75717326389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45948.75717326389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45948.75717326389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45948.75717326389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45948.75717326389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45948.75717326389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45948.75717326389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45948.75717326389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45948.75717326389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45948.75717326389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45948.75717326389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45948.75717326389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45948.75717326389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45948.75717326389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45948.75717326389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45948.75717326389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45948.75717326389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45948.75717326389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45948.75717326389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45948.75717326389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45948.75717326389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45948.75717326389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45948.75717326389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45948.75717326389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45948.75717326389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45948.75717326389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45948.75717326389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45948.75717326389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45948.75717326389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45948.75717326389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45948.75717326389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45948.75717326389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45948.75717326389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45948.75717326389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45948.75717326389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45948.75717326389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45948.75717326389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45948.75717326389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45948.75717326389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45948.75717326389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45948.75717326389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45948.75717326389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45948.75717326389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45948.75717326389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45948.75717326389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45948.75717326389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45948.75717326389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45948.75717326389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45948.75717326389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45948.75717326389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45948.75717326389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45948.75717326389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45948.75717326389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45948.75717326389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45948.75717326389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45948.75717326389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45948.75717326389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45948.75717326389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45948.75717326389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45948.75717326389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45948.75717326389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45948.75717326389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45948.75717326389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45948.75717326389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45948.75717326389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45948.75717326389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45948.75717326389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45948.75717326389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45948.75717326389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45948.75717326389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45948.75717326389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45948.75717326389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45948.75717326389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45948.75717326389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45948.75717326389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45948.75717326389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45948.75717326389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45948.75717326389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45948.75717326389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45948.75717326389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45948.75717326389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45948.75717326389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45948.75717326389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45948.75717326389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45948.75717326389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45948.75717326389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45948.75717326389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45948.75717326389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45948.75717326389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45948.75717326389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45948.75717326389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45948.75717326389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45948.75717326389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45948.75717326389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45948.75717326389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45948.75717326389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45948.75717326389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45948.75717326389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45948.75717326389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45948.75717326389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45948.75717326389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45948.75717326389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45948.75717326389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45948.75717326389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45948.75717326389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45948.75717326389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45948.75717326389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45948.75717326389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45948.75717326389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45948.75717326389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45948.75717326389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45948.75717326389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45948.75717326389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45948.75717326389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45948.75717326389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45948.75717326389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45948.75717326389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45948.75717326389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45948.75717326389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45948.75717326389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45948.75717326389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45948.75717326389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45948.75717326389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45948.75717326389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45948.75717326389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45948.75717326389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45948.75717326389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45948.75717326389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45948.75717326389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45948.75717326389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45948.75717326389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45948.75717326389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45948.75717326389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45948.75717326389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45948.75717326389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45948.75717326389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45948.75717326389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45948.75717326389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45948.75717326389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45948.75717326389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45948.75717326389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45948.75717326389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45948.75717326389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45948.75717326389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45948.75717326389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45948.75717326389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45948.75717326389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45948.75717326389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45948.75717326389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45948.75717326389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45948.75717326389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45948.75717326389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45948.75717326389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45948.75717326389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45948.75717326389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45948.75717326389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45948.75717326389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45948.75717326389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45948.75717326389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45948.75717326389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45948.75717326389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45948.75717326389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45948.75717326389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45948.75717326389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45948.75717326389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45948.75717326389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45948.75717326389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45948.75717326389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45948.75717326389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45948.75717326389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45948.75717326389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45948.75717326389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45948.75717326389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45948.75717326389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45948.75717326389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45948.75717326389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45948.75717326389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45948.75717326389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45948.75717326389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45948.75717326389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45948.75717326389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45948.75717326389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45948.75717326389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45948.75717326389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45948.75717326389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45948.75717326389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45948.75717326389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45948.75717326389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45948.75717326389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45948.75717326389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45948.75717326389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45948.75717326389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45948.75717326389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45948.75717326389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45948.75717326389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45948.75717326389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45948.75717326389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45948.75717326389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45948.75717326389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45948.75717326389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45948.75717326389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45948.75717326389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45948.75717326389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45948.75717326389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45948.75717326389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45948.75717326389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45948.75717326389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45948.75717326389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45948.75717326389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45948.75717326389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45948.75717326389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45948.75717326389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45948.75717326389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45948.75717326389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45948.75717326389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45948.75717326389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45948.75717326389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45948.75717326389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45948.75717326389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45948.75717326389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45948.75717326389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45948.75717326389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45948.75717326389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45948.75717326389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45948.75717326389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45948.75717326389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45948.75717326389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45948.75717326389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45948.75717326389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45948.75717326389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45948.75717326389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45948.75717326389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45948.75717326389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45948.75717326389</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245.276455555555</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1.2620805555561674</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8.3318981487536803E-2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v>45948.726273148146</v>
      </c>
      <c r="G5" s="126">
        <f ca="1">IFERROR(NOW()-F5,"")</f>
        <v>3.0900000005203765E-2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v>2</v>
      </c>
      <c r="D6" s="95" t="s">
        <v>36517</v>
      </c>
      <c r="E6" s="100" t="s">
        <v>38964</v>
      </c>
      <c r="F6" s="125">
        <v>45948.745023148149</v>
      </c>
      <c r="G6" s="126">
        <f ca="1">IFERROR(NOW()-F6,"")</f>
        <v>1.2150000002293382E-2</v>
      </c>
      <c r="H6" s="125">
        <v>45948.734386574077</v>
      </c>
      <c r="I6" s="121" t="str">
        <f>IFERROR(VLOOKUP(D6,DB!A:F,6,0),"")</f>
        <v>Generator-SG</v>
      </c>
      <c r="J6" s="121" t="str">
        <f>IFERROR(VLOOKUP(D6,DB!A:G,7,0),"")</f>
        <v>No BB Shifted</v>
      </c>
      <c r="K6" s="127" t="s">
        <v>39065</v>
      </c>
      <c r="L6" s="123" t="str">
        <f>IFERROR(VLOOKUP(D6,DB!A:I,9,0),"")</f>
        <v>Latis</v>
      </c>
    </row>
    <row r="7" spans="1:16" ht="15" customHeight="1">
      <c r="A7" s="121" t="s">
        <v>39066</v>
      </c>
      <c r="B7" s="121" t="str">
        <f>IFERROR(VLOOKUP(D7,DB!A:K,11,0),"")</f>
        <v>R4</v>
      </c>
      <c r="C7" s="122">
        <v>1</v>
      </c>
      <c r="D7" s="123" t="s">
        <v>25878</v>
      </c>
      <c r="E7" s="100" t="s">
        <v>38964</v>
      </c>
      <c r="F7" s="125"/>
      <c r="G7" s="126">
        <f ca="1">IFERROR(NOW()-F7,"")</f>
        <v>45948.757173148151</v>
      </c>
      <c r="H7" s="125">
        <v>45948.739849537036</v>
      </c>
      <c r="I7" s="121" t="str">
        <f>IFERROR(VLOOKUP(D7,DB!A:F,6,0),"")</f>
        <v>SCECO</v>
      </c>
      <c r="J7" s="121" t="str">
        <f>IFERROR(VLOOKUP(D7,DB!A:G,7,0),"")</f>
        <v>Dead+Dead</v>
      </c>
      <c r="K7" s="127" t="s">
        <v>39067</v>
      </c>
      <c r="L7" s="123" t="str">
        <f>IFERROR(VLOOKUP(D7,DB!A:I,9,0),"")</f>
        <v>Latis</v>
      </c>
    </row>
    <row r="8" spans="1:16" ht="15" customHeight="1">
      <c r="A8" s="121"/>
      <c r="B8" s="121" t="str">
        <f>IFERROR(VLOOKUP(D8,DB!A:K,11,0),"")</f>
        <v/>
      </c>
      <c r="C8" s="122"/>
      <c r="D8" s="123"/>
      <c r="E8" s="100"/>
      <c r="F8" s="125"/>
      <c r="G8" s="126">
        <f ca="1">IFERROR(NOW()-F8,"")</f>
        <v>45948.757173148151</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45948.757173148151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45948.757173148151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45948.757173148151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95"/>
      <c r="E12" s="100"/>
      <c r="F12" s="125"/>
      <c r="G12" s="126">
        <f ca="1">IFERROR(NOW()-F12,"")</f>
        <v>45948.757173148151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45948.757173148151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45948.757173148151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45948.757173148151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45948.757173148151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45948.757173148151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45948.757173148151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45948.757173148151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45948.757173148151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45948.757173148151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45948.757173148151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45948.757173148151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45948.757173148151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45948.757173148151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45948.757173148151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45948.757173148151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45948.757173148151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45948.757173148151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45948.757173148151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45948.757173148151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45948.757173148151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45948.757173148151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45948.757173148151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45948.757173148151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45948.757173148151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45948.757173148151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45948.757173148151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45948.757173148151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45948.757173148151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45948.757173148151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45948.757173148151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45948.757173148151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45948.757173148151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45948.757173148151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45948.757173148151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45948.757173148151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45948.757173148151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45948.757173148151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45948.757173148151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45948.757173148151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45948.757173148151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45948.757173148151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45948.757173148151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45948.757173148151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45948.757173148151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45948.757173148151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45948.757173148151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45948.757173148151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45948.757173148151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45948.757173148151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45948.757173148151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45948.757173148151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45948.757173148151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45948.757173148151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45948.757173148151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45948.757173148151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45948.757173148151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45948.757173148151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45948.757173148151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45948.757173148151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45948.757173148151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45948.757173148151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45948.757173148151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45948.757173148151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45948.757173148151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45948.757173148151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45948.757173148151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45948.757173148151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45948.757173148151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45948.757173148151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45948.757173148151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45948.757173148151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45948.757173148151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45948.757173148151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45948.757173148151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45948.757173148151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45948.757173148151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45948.757173148151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45948.757173148151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45948.757173148151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45948.757173148151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45948.757173148151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45948.757173148151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45948.757173148151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45948.757173148151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45948.757173148151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45948.757173148151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45948.757173148151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45948.757173148151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45948.757173148151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45948.757173148151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45948.757173148151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45948.757173148151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45948.757173148151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45948.757173148151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45948.757173148151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45948.757173148151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45948.757173148151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45948.757173148151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45948.757173148151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45948.757173148151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45948.757173148151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45948.757173148151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45948.757173148151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45948.757173148151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45948.757173148151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45948.757173148151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45948.757173148151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45948.757173148151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45948.757173148151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45948.757173148151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45948.757173148151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45948.757173148151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45948.757173148151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45948.757173148151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45948.757173148151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45948.757173148151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45948.757173148151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45948.757173148151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45948.757173148151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45948.757173148151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45948.757173148151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45948.757173148151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45948.757173148151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45948.757173148151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45948.757173148151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45948.757173148151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45948.757173148151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45948.757173148151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45948.757173148151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45948.757173148151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45948.757173148151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45948.757173148151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45948.757173148151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45948.757173148151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45948.757173148151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45948.757173148151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45948.757173148151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45948.757173148151</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45948.757173148151</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45948.757173148151</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45948.757173148151</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45948.757173148151</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45948.757173148151</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45948.757173148151</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45948.757173148151</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45948.757173148151</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45948.757173148151</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45948.757173148151</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45948.757173148151</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45948.757173148151</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45948.757173148151</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45948.757173148151</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45948.757173148151</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45948.757173148151</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45948.757173148151</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45948.757173148151</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45948.757173148151</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45948.757173148151</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45948.757173148151</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45948.757173148151</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45948.757173148151</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45948.757173148151</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45948.757173148151</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45948.757173148151</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45948.757173148151</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45948.757173148151</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45948.757173148151</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45948.757173148151</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45948.757173148151</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45948.757173148151</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45948.757173148151</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45948.757173148151</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45948.757173148151</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45948.757173148151</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45948.757173148151</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45948.757173148151</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45948.757173148151</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45948.757173148151</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45948.757173148151</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45948.757173148151</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45948.757173148151</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45948.757173148151</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45948.757173148151</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45948.757173148151</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45948.757173148151</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45948.757173148151</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45948.757173148151</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45948.757173148151</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45948.757173148151</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45948.757173148151</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45948.757173148151</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45948.757173148151</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45948.757173148151</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45948.757173148151</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45948.757173148151</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45948.757173148151</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45948.757173148151</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45948.757173148151</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45948.757173148151</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45948.757173148151</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45948.757173148151</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45948.757173148151</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45948.757173148151</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45948.757173148151</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45948.757173148151</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45948.757173148151</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45948.757173148151</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45948.757173148151</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45948.757173148151</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45948.757173148151</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45948.757173148151</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45948.757173148151</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45948.757173148151</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45948.757173148151</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45948.757173148151</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45948.757173148151</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45948.757173148151</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45948.757173148151</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45948.757173148151</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45948.757173148151</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45948.757173148151</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45948.757173148151</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45948.757173148151</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45948.757173148151</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45948.757173148151</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45948.757173148151</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45948.757173148151</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45948.757173148151</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45948.757173148151</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45948.757173148151</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45948.757173148151</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45948.757173148151</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45948.757173148151</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45948.757173148151</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45948.757173148151</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45948.757173148151</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45948.757173148151</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45948.757173148151</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45948.757173148151</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45948.757173148151</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45948.757173148151</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45948.757173148151</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45948.757173148151</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45948.757173148151</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45948.757173148151</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45948.757173148151</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45948.757173148151</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45948.757173148151</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45948.757173148151</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45948.757173148151</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45948.757173148151</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45948.757173148151</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45948.757173148151</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45948.757173148151</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45948.757173148151</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45948.757173148151</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45948.757173148151</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45948.757173148151</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45948.757173148151</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45948.757173148151</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45948.757173148151</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45948.757173148151</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45948.757173148151</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45948.757173148151</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45948.757173148151</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45948.757173148151</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45948.757173148151</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45948.757173148151</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45948.757173148151</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45948.757173148151</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45948.757173148151</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45948.757173148151</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45948.757173148151</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45948.757173148151</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45948.757173148151</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45948.757173148151</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45948.757173148151</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45948.757173148151</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45948.757173148151</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45948.757173148151</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45948.757173148151</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45948.757173148151</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45948.757173148151</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45948.757173148151</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45948.757173148151</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45948.757173148151</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45948.757173148151</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45948.757173148151</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45948.757173148151</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45948.757173148151</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45948.757173148151</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45948.757173148151</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45948.757173148151</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45948.757173148151</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45948.757173148151</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45948.757173148151</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45948.757173148151</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45948.757173148151</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45948.757173148151</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45948.757173148151</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45948.757173148151</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45948.757173148151</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45948.757173148151</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45948.757173148151</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45948.757173148151</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45948.757173148151</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45948.757173148151</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45948.757173148151</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45948.757173148151</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45948.757173148151</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45948.757173148151</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45948.757173148151</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45948.757173148151</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45948.757173148151</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45948.757173148151</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H8" sqref="H8"/>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39068</v>
      </c>
      <c r="B2" s="37" t="str">
        <f>IFERROR(VLOOKUP(D2,DB!A:K,11,0),"")</f>
        <v>R5</v>
      </c>
      <c r="C2" s="37">
        <v>3</v>
      </c>
      <c r="D2" s="120" t="s">
        <v>36000</v>
      </c>
      <c r="E2" s="37" t="s">
        <v>38964</v>
      </c>
      <c r="F2" s="38">
        <v>45891.832060185188</v>
      </c>
      <c r="G2" s="151">
        <f ca="1">IFERROR(NOW()-F2,"")</f>
        <v>56.925112962962885</v>
      </c>
      <c r="H2" s="38">
        <v>45891.790393518517</v>
      </c>
      <c r="I2" s="37" t="str">
        <f>IFERROR(VLOOKUP(D2,DB!A:F,6,0),"")</f>
        <v>Generator-SG</v>
      </c>
      <c r="J2" s="37" t="str">
        <f>IFERROR(VLOOKUP(D2,DB!A:G,7,0),"")</f>
        <v>Vandalized</v>
      </c>
      <c r="K2" s="37" t="s">
        <v>39069</v>
      </c>
      <c r="L2" s="37" t="str">
        <f>IFERROR(VLOOKUP(D2,DB!A:I,9,0),"")</f>
        <v>Latis</v>
      </c>
      <c r="M2" s="119"/>
    </row>
    <row r="3" spans="1:13" ht="30.75">
      <c r="A3" s="37" t="s">
        <v>39070</v>
      </c>
      <c r="B3" s="37" t="str">
        <f>IFERROR(VLOOKUP(D3,DB!A:K,11,0),"")</f>
        <v>R5</v>
      </c>
      <c r="C3" s="37">
        <v>1</v>
      </c>
      <c r="D3" s="37" t="s">
        <v>31295</v>
      </c>
      <c r="E3" s="37" t="s">
        <v>39045</v>
      </c>
      <c r="F3" s="38">
        <v>45926.188877314817</v>
      </c>
      <c r="G3" s="151">
        <f t="shared" ref="G3" ca="1" si="0">IFERROR(NOW()-F3,"")</f>
        <v>22.56829583333456</v>
      </c>
      <c r="H3" s="38">
        <v>45926.158159722225</v>
      </c>
      <c r="I3" s="37" t="str">
        <f>IFERROR(VLOOKUP(D3,DB!A:F,6,0),"")</f>
        <v>SCECO</v>
      </c>
      <c r="J3" s="37" t="str">
        <f>IFERROR(VLOOKUP(D3,DB!A:G,7,0),"")</f>
        <v>Good</v>
      </c>
      <c r="K3" s="37" t="s">
        <v>39071</v>
      </c>
      <c r="L3" s="37" t="str">
        <f>IFERROR(VLOOKUP(D3,DB!A:I,9,0),"")</f>
        <v>Latis</v>
      </c>
      <c r="M3" s="119"/>
    </row>
    <row r="4" spans="1:13" ht="30.75">
      <c r="A4" s="37" t="s">
        <v>39072</v>
      </c>
      <c r="B4" s="37" t="str">
        <f>IFERROR(VLOOKUP(D4,DB!A:K,11,0),"")</f>
        <v>R5</v>
      </c>
      <c r="C4" s="37">
        <v>2</v>
      </c>
      <c r="D4" s="37" t="s">
        <v>31159</v>
      </c>
      <c r="E4" s="37" t="s">
        <v>38964</v>
      </c>
      <c r="F4" s="38">
        <v>45944.771574074075</v>
      </c>
      <c r="G4" s="39">
        <f t="shared" ref="G4" ca="1" si="1">IFERROR(NOW()-F4,"")</f>
        <v>3.9855990740761627</v>
      </c>
      <c r="H4" s="38">
        <v>45944.676192129627</v>
      </c>
      <c r="I4" s="37" t="str">
        <f>IFERROR(VLOOKUP(D4,DB!A:F,6,0),"")</f>
        <v>SCECO</v>
      </c>
      <c r="J4" s="37" t="str">
        <f>IFERROR(VLOOKUP(D4,DB!A:G,7,0),"")</f>
        <v>Dead</v>
      </c>
      <c r="K4" s="37" t="s">
        <v>39073</v>
      </c>
      <c r="L4" s="37" t="str">
        <f>IFERROR(VLOOKUP(D4,DB!A:I,9,0),"")</f>
        <v>Latis</v>
      </c>
    </row>
    <row r="5" spans="1:13" ht="30.75">
      <c r="A5" s="164" t="s">
        <v>39074</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39075</v>
      </c>
      <c r="L5" s="164" t="str">
        <f>IFERROR(VLOOKUP(D5,DB!A:I,9,0),"")</f>
        <v>Latis</v>
      </c>
    </row>
    <row r="6" spans="1:13" ht="15">
      <c r="A6" s="164" t="s">
        <v>39076</v>
      </c>
      <c r="B6" s="164" t="str">
        <f>IFERROR(VLOOKUP(D6,DB!A:K,11,0),"")</f>
        <v>R5</v>
      </c>
      <c r="C6" s="164"/>
      <c r="D6" s="164" t="s">
        <v>33909</v>
      </c>
      <c r="E6" s="164" t="s">
        <v>39045</v>
      </c>
      <c r="F6" s="165">
        <v>45948.75513888889</v>
      </c>
      <c r="G6" s="166">
        <f ca="1">IFERROR(NOW()-F6,"")</f>
        <v>2.0342592615634203E-3</v>
      </c>
      <c r="H6" s="165">
        <v>45948.70652777778</v>
      </c>
      <c r="I6" s="164" t="str">
        <f>IFERROR(VLOOKUP(D6,DB!A:F,6,0),"")</f>
        <v>Generator-SG</v>
      </c>
      <c r="J6" s="164" t="str">
        <f>IFERROR(VLOOKUP(D6,DB!A:G,7,0),"")</f>
        <v>Vandalized</v>
      </c>
      <c r="K6" s="164" t="s">
        <v>39077</v>
      </c>
      <c r="L6" s="164" t="str">
        <f>IFERROR(VLOOKUP(D6,DB!A:I,9,0),"")</f>
        <v>Latis</v>
      </c>
    </row>
    <row r="7" spans="1:13" ht="15">
      <c r="A7" s="164"/>
      <c r="B7" s="164" t="str">
        <f>IFERROR(VLOOKUP(D7,DB!A:K,11,0),"")</f>
        <v/>
      </c>
      <c r="C7" s="164"/>
      <c r="D7" s="164"/>
      <c r="E7" s="164"/>
      <c r="F7" s="165"/>
      <c r="G7" s="166">
        <f ca="1">IFERROR(NOW()-F7,"")</f>
        <v>45948.757173148151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45948.757173148151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45948.757173148151</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45948.757173148151</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45948.757173148151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45948.757173148151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45948.757173148151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45948.757173148151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45948.757173148151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45948.757173148151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45948.757173148151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45948.757173148151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45948.757173148151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45948.757173148151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45948.757173148151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45948.757173148151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45948.757173148151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45948.757173148151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45948.757173148151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45948.757173148151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45948.757173148151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45948.757173148151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45948.757173148151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45948.757173148151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45948.757173148151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45948.757173148151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45948.757173148151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45948.757173148151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45948.757173148151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45948.757173148151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45948.757173148151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45948.757173148151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45948.757173148151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45948.757173148151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45948.757173148151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45948.757173148151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45948.757173148151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45948.757173148151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45948.757173148151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45948.757173148151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45948.757173148151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45948.757173148151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45948.757173148151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45948.757173148151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45948.757173148151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45948.757173148151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45948.757173148151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45948.757173148151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45948.757173148151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45948.757173148151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45948.757173148151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45948.757173148151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45948.757173148151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45948.757173148151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45948.757173148151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45948.757173148151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45948.757173148151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45948.757173148151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45948.757173148151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45948.757173148151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45948.757173148151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45948.757173148151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45948.757173148151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45948.757173148151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45948.757173148151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45948.757173148151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45948.757173148151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45948.757173148151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45948.757173148151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45948.757173148151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45948.757173148151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45948.757173148151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45948.757173148151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45948.757173148151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45948.757173148151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45948.757173148151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45948.757173148151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45948.757173148151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45948.757173148151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45948.757173148151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45948.757173148151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45948.757173148151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45948.757173148151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45948.757173148151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45948.757173148151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45948.757173148151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45948.757173148151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45948.757173148151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45948.757173148151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45948.757173148151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45948.757173148151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45948.757173148151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45948.757173148151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45948.757173148151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45948.757173148151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45948.757173148151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45948.757173148151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45948.757173148151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45948.757173148151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45948.757173148151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45948.757173148151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45948.757173148151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45948.757173148151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45948.757173148151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45948.757173148151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45948.757173148151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45948.757173148151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45948.757173148151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45948.757173148151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45948.757173148151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45948.757173148151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45948.757173148151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45948.757173148151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45948.757173148151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45948.757173148151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45948.757173148151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45948.757173148151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45948.757173148151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45948.757173148151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45948.757173148151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45948.757173148151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45948.757173148151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45948.757173148151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45948.757173148151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45948.757173148151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45948.757173148151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45948.757173148151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45948.757173148151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45948.757173148151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45948.757173148151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45948.757173148151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45948.757173148151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45948.757173148151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45948.757173148151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45948.757173148151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45948.757173148151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45948.757173148151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45948.757173148151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45948.757173148151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45948.757173148151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45948.757173148151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45948.757173148151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45948.757173148151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45948.757173148151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45948.757173148151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45948.757173148151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45948.757173148151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45948.757173148151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45948.757173148151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45948.757173148151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45948.757173148151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45948.757173148151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45948.757173148151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45948.757173148151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45948.757173148151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45948.757173148151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45948.757173148151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45948.757173148151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45948.757173148151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45948.757173148151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45948.757173148151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45948.757173148151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45948.757173148151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45948.757173148151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45948.757173148151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45948.757173148151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45948.757173148151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45948.757173148151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45948.757173148151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45948.757173148151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45948.757173148151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45948.757173148151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45948.757173148151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45948.757173148151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45948.757173148151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45948.757173148151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45948.757173148151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45948.757173148151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45948.757173148151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45948.757173148151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45948.757173148151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45948.757173148151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45948.757173148151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45948.757173148151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45948.757173148151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45948.757173148151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45948.757173148151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45948.757173148151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45948.757173148151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45948.757173148151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45948.757173148151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45948.757173148151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45948.757173148151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45948.757173148151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45948.757173148151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45948.757173148151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45948.757173148151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45948.757173148151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45948.757173148151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45948.757173148151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45948.757173148151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45948.757173148151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45948.757173148151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45948.757173148151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45948.757173148151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45948.757173148151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45948.757173148151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45948.757173148151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45948.757173148151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45948.757173148151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45948.757173148151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45948.757173148151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45948.757173148151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45948.757173148151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45948.757173148151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45948.757173148151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45948.757173148151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45948.757173148151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45948.757173148151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45948.757173148151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45948.757173148151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45948.757173148151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45948.757173148151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45948.757173148151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45948.757173148151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45948.757173148151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45948.757173148151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45948.757173148151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45948.757173148151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45948.757173148151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45948.757173148151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45948.757173148151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45948.757173148151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45948.757173148151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45948.757173148151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45948.757173148151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45948.757173148151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45948.757173148151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45948.757173148151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45948.757173148151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45948.757173148151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45948.757173148151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45948.757173148151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45948.757173148151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45948.757173148151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45948.757173148151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45948.757173148151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45948.757173148151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45948.757173148151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45948.757173148151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45948.757173148151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45948.757173148151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45948.757173148151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45948.757173148151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45948.757173148151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45948.757173148151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45948.757173148151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45948.757173148151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45948.757173148151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45948.757173148151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45948.757173148151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45948.757173148151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45948.757173148151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45948.757173148151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45948.757173148151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45948.757173148151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45948.757173148151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45948.757173148151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45948.757173148151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45948.757173148151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45948.757173148151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45948.757173148151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45948.757173148151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45948.757173148151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45948.757173148151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45948.757173148151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45948.757173148151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45948.757173148151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45948.757173148151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45948.757173148151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45948.757173148151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45948.757173148151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45948.757173148151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45948.757173148151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45948.757173148151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45948.757173148151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45948.757173148151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45948.757173148151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45948.757173148151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45948.757173148151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45948.757173148151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45948.757173148151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45948.757173148151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45948.757173148151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45948.757173148151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45948.757173148151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45948.757173148151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45948.757173148151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45948.757173148151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45948.757173148151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45948.757173148151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45948.757173148151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45948.757173148151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45948.757173148151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45948.757173148151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45948.757173148151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45948.757173148151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45948.757173148151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45948.757173148151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45948.757173148151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45948.757173148151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45948.757173148151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45948.757173148151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45948.757173148151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45948.757173148151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45948.757173148151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45948.757173148151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45948.757173148151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45948.757173148151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45948.757173148151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45948.757173148151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45948.757173148151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45948.757173148151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45948.757173148151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45948.757173148151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45948.757173148151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45948.757173148151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45948.757173148151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45948.757173148151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45948.757173148151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45948.757173148151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45948.757173148151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45948.757173148151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45948.757173148151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45948.757173148151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45948.757173148151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45948.757173148151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45948.757173148151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45948.757173148151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45948.757173148151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45948.757173148151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45948.757173148151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45948.757173148151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45948.757173148151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45948.757173148151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45948.757173148151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45948.757173148151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45948.757173148151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45948.757173148151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45948.757173148151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45948.757173148151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45948.757173148151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45948.757173148151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45948.757173148151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45948.757173148151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45948.757173148151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45948.757173148151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45948.757173148151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45948.757173148151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45948.757173148151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45948.757173148151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45948.757173148151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45948.757173148151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45948.757173148151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45948.757173148151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45948.757173148151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45948.757173148151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45948.757173148151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45948.757173148151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45948.757173148151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45948.757173148151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45948.757173148151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45948.757173148151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45948.757173148151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45948.757173148151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45948.757173148151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45948.757173148151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45948.757173148151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45948.757173148151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45948.757173148151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45948.757173148151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45948.757173148151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45948.757173148151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45948.757173148151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45948.757173148151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45948.757173148151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45948.757173148151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45948.757173148151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45948.757173148151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45948.757173148151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45948.757173148151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45948.757173148151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45948.757173148151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45948.757173148151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45948.757173148151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45948.757173148151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45948.757173148151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45948.757173148151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45948.757173148151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45948.757173148151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45948.757173148151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45948.757173148151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45948.757173148151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45948.757173148151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45948.757173148151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45948.757173148151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45948.757173148151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45948.757173148151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45948.757173148151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45948.757173148151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45948.757173148151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45948.757173148151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45948.757173148151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45948.757173148151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45948.757173148151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45948.757173148151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45948.757173148151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45948.757173148151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45948.757173148151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45948.757173148151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45948.757173148151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45948.757173148151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45948.757173148151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45948.757173148151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45948.757173148151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45948.757173148151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45948.757173148151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45948.757173148151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45948.757173148151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45948.757173148151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45948.757173148151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45948.757173148151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45948.757173148151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45948.757173148151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45948.757173148151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45948.757173148151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45948.757173148151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45948.757173148151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45948.757173148151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45948.757173148151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45948.757173148151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45948.757173148151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45948.757173148151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45948.757173148151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45948.757173148151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45948.757173148151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45948.757173148151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45948.757173148151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45948.757173148151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45948.757173148151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45948.757173148151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45948.757173148151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45948.757173148151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45948.757173148151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45948.757173148151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45948.757173148151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45948.757173148151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45948.757173148151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45948.757173148151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45948.757173148151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45948.757173148151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45948.757173148151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45948.757173148151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45948.757173148151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45948.757173148151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45948.757173148151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45948.757173148151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45948.757173148151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45948.757173148151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45948.757173148151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45948.757173148151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45948.757173148151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45948.757173148151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45948.757173148151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45948.757173148151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45948.757173148151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45948.757173148151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45948.757173148151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45948.757173148151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45948.757173148151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45948.757173148151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45948.757173148151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45948.757173148151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45948.757173148151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45948.757173148151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45948.757173148151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45948.757173148151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45948.757173148151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45948.757173148151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45948.757173148151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45948.757173148151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45948.757173148151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45948.757173148151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45948.757173148151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45948.757173148151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45948.757173148151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45948.757173148151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45948.757173148151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45948.757173148151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45948.757173148151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45948.757173148151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45948.757173148151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45948.757173148151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45948.757173148151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45948.757173148151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45948.757173148151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45948.757173148151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45948.757173148151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45948.757173148151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45948.757173148151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45948.757173148151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45948.757173148151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45948.757173148151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45948.757173148151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45948.757173148151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45948.757173148151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45948.757173148151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45948.757173148151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45948.757173148151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45948.757173148151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45948.757173148151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45948.757173148151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45948.757173148151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45948.757173148151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45948.757173148151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45948.757173148151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45948.757173148151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45948.757173148151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45948.757173148151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45948.757173148151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45948.757173148151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45948.757173148151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45948.757173148151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45948.757173148151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45948.757173148151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45948.757173148151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45948.757173148151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45948.757173148151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45948.757173148151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45948.757173148151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45948.757173148151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45948.757173148151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45948.757173148151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45948.757173148151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45948.757173148151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45948.757173148151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45948.757173148151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45948.757173148151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45948.757173148151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45948.757173148151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45948.757173148151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45948.757173148151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45948.757173148151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45948.757173148151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45948.757173148151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45948.757173148151</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45948.757173148151</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45948.757173148151</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39078</v>
      </c>
      <c r="B2" s="143" t="s">
        <v>5398</v>
      </c>
      <c r="C2" s="142">
        <v>1</v>
      </c>
      <c r="D2" s="143" t="s">
        <v>34463</v>
      </c>
      <c r="E2" s="142" t="s">
        <v>39079</v>
      </c>
      <c r="F2" s="144">
        <v>45926.772847222222</v>
      </c>
      <c r="G2" s="145">
        <f ca="1">IFERROR(NOW()-F2,"-")</f>
        <v>21.984325925928715</v>
      </c>
      <c r="H2" s="146">
        <v>45927.449074074102</v>
      </c>
      <c r="I2" s="143" t="str">
        <f>IFERROR(VLOOKUP(D2,DB!A:F,6,0),"")</f>
        <v>SCECO</v>
      </c>
      <c r="J2" s="143" t="str">
        <f>IFERROR(VLOOKUP(D2,DB!A:G,7,0),"")</f>
        <v>Weak</v>
      </c>
      <c r="K2" s="142" t="s">
        <v>39080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39081</v>
      </c>
      <c r="B3" s="143" t="str">
        <f>IFERROR(VLOOKUP(D3,DB!A:K,11,0),"")</f>
        <v>R6</v>
      </c>
      <c r="C3" s="142">
        <v>1</v>
      </c>
      <c r="D3" s="143" t="s">
        <v>34282</v>
      </c>
      <c r="E3" s="142" t="s">
        <v>38964</v>
      </c>
      <c r="F3" s="146">
        <v>45939.529062499998</v>
      </c>
      <c r="G3" s="145">
        <f ca="1">IFERROR(NOW()-F3,"-")</f>
        <v>9.2281106481532333</v>
      </c>
      <c r="H3" s="146">
        <v>45927.987534722219</v>
      </c>
      <c r="I3" s="143" t="str">
        <f>IFERROR(VLOOKUP(D3,DB!A:F,6,0),"")</f>
        <v>SCECO</v>
      </c>
      <c r="J3" s="143" t="str">
        <f>IFERROR(VLOOKUP(D3,DB!A:G,7,0),"")</f>
        <v>Vandalized</v>
      </c>
      <c r="K3" s="142" t="s">
        <v>39082</v>
      </c>
      <c r="L3" s="143" t="str">
        <f>IFERROR(VLOOKUP(D3,DB!A:I,9,0),"")</f>
        <v>Latis</v>
      </c>
    </row>
    <row r="4" spans="1:16383" ht="31.5" customHeight="1">
      <c r="A4" s="106" t="s">
        <v>39066</v>
      </c>
      <c r="B4" s="105" t="str">
        <f>IFERROR(VLOOKUP(D4,DB!A:K,11,0),"")</f>
        <v>R6</v>
      </c>
      <c r="C4" s="107">
        <v>1</v>
      </c>
      <c r="D4" s="105" t="s">
        <v>35019</v>
      </c>
      <c r="E4" s="142" t="s">
        <v>38964</v>
      </c>
      <c r="F4" s="109"/>
      <c r="G4" s="78">
        <f ca="1">IFERROR(NOW()-F4,"-")</f>
        <v>45948.757173148151</v>
      </c>
      <c r="H4" s="109">
        <v>45948.620763888888</v>
      </c>
      <c r="I4" s="105" t="str">
        <f>IFERROR(VLOOKUP(D4,DB!A:F,6,0),"")</f>
        <v>SCECO</v>
      </c>
      <c r="J4" s="104" t="str">
        <f>IFERROR(VLOOKUP(D4,DB!A:G,7,0),"")</f>
        <v>Vandalized</v>
      </c>
      <c r="K4" s="110" t="s">
        <v>39083</v>
      </c>
      <c r="L4" s="111" t="str">
        <f>IFERROR(VLOOKUP(D4,DB!A:I,9,0),"")</f>
        <v>Latis</v>
      </c>
    </row>
    <row r="5" spans="1:16383" ht="31.5" customHeight="1">
      <c r="A5" s="106" t="s">
        <v>39066</v>
      </c>
      <c r="B5" s="105" t="str">
        <f>IFERROR(VLOOKUP(D5,DB!A:K,11,0),"")</f>
        <v>R6</v>
      </c>
      <c r="C5" s="107">
        <v>1</v>
      </c>
      <c r="D5" s="105" t="s">
        <v>35633</v>
      </c>
      <c r="E5" s="142" t="s">
        <v>38964</v>
      </c>
      <c r="F5" s="109"/>
      <c r="G5" s="78">
        <f ca="1">IFERROR(NOW()-F5,"-")</f>
        <v>45948.757173148151</v>
      </c>
      <c r="H5" s="109">
        <v>45948.697245370371</v>
      </c>
      <c r="I5" s="105" t="str">
        <f>IFERROR(VLOOKUP(D5,DB!A:F,6,0),"")</f>
        <v>SCECO</v>
      </c>
      <c r="J5" s="104" t="str">
        <f>IFERROR(VLOOKUP(D5,DB!A:G,7,0),"")</f>
        <v>Good</v>
      </c>
      <c r="K5" s="110" t="s">
        <v>39084</v>
      </c>
      <c r="L5" s="111" t="str">
        <f>IFERROR(VLOOKUP(D5,DB!A:I,9,0),"")</f>
        <v>Latis</v>
      </c>
    </row>
    <row r="6" spans="1:16383" ht="31.5" customHeight="1">
      <c r="A6" s="106"/>
      <c r="B6" s="105" t="str">
        <f>IFERROR(VLOOKUP(D6,DB!A:K,11,0),"")</f>
        <v/>
      </c>
      <c r="C6" s="107"/>
      <c r="D6" s="105"/>
      <c r="E6" s="108"/>
      <c r="F6" s="109"/>
      <c r="G6" s="78">
        <f ca="1">IFERROR(NOW()-F6,"-")</f>
        <v>45948.757173148151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45948.757173148151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45948.757173148151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45948.757173148151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45948.757173148151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45948.757173148151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45948.757173148151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45948.757173148151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45948.757173148151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45948.757173148151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45948.757173148151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45948.757173148151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45948.757173148151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45948.757173148151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45948.757173148151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45948.757173148151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45948.757173148151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45948.757173148151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45948.757173148151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45948.757173148151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45948.757173148151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45948.757173148151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45948.757173148151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45948.757173148151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45948.757173148151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45948.757173148151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45948.757173148151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45948.757173148151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45948.757173148151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45948.757173148151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45948.757173148151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45948.757173148151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45948.757173148151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45948.757173148151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45948.757173148151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45948.757173148151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45948.757173148151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45948.757173148151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45948.757173148151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45948.757173148151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45948.757173148151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45948.757173148151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45948.757173148151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45948.757173148151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45948.757173148151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45948.757173148151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45948.757173148151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45948.757173148151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45948.757173148151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45948.757173148151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45948.757173148151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45948.757173148151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45948.757173148151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45948.757173148151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45948.757173148151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45948.757173148151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45948.757173148151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45948.757173148151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45948.757173148151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45948.757173148151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45948.757173148151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45948.757173148151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45948.757173148151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45948.757173148151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45948.757173148151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45948.757173148151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45948.757173148151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45948.757173148151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45948.757173148151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45948.757173148151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45948.757173148151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45948.757173148151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45948.757173148151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45948.757173148151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45948.757173148151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45948.757173148151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45948.757173148151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45948.757173148151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45948.757173148151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45948.757173148151</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45948.757173148151</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45948.757173148151</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45948.757173148151</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45948.757173148151</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45948.757173148151</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2025-10-18T15:12:18Z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